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sobae\Desktop\KHumphrey Genome Annotation\"/>
    </mc:Choice>
  </mc:AlternateContent>
  <xr:revisionPtr revIDLastSave="0" documentId="13_ncr:1_{2001167D-291D-4427-AE7F-10C89DEBE027}" xr6:coauthVersionLast="36" xr6:coauthVersionMax="47" xr10:uidLastSave="{00000000-0000-0000-0000-000000000000}"/>
  <bookViews>
    <workbookView xWindow="17475" yWindow="765" windowWidth="17085" windowHeight="20280" xr2:uid="{1E33036F-1553-4342-A051-922C3AD48E41}"/>
  </bookViews>
  <sheets>
    <sheet name="Annotation Information"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R27" i="2" l="1"/>
  <c r="G72" i="2"/>
  <c r="D72" i="2"/>
  <c r="D71" i="2"/>
  <c r="G70" i="2"/>
  <c r="D70" i="2"/>
  <c r="D69" i="2"/>
  <c r="G68" i="2"/>
  <c r="D68" i="2"/>
  <c r="G67" i="2"/>
  <c r="D67" i="2"/>
  <c r="D66" i="2"/>
  <c r="D65" i="2"/>
  <c r="G64" i="2"/>
  <c r="D64" i="2"/>
  <c r="G63" i="2"/>
  <c r="D63" i="2"/>
  <c r="D62" i="2"/>
  <c r="G61" i="2"/>
  <c r="D61" i="2"/>
  <c r="D60" i="2"/>
  <c r="G59" i="2"/>
  <c r="D59" i="2"/>
  <c r="G58" i="2"/>
  <c r="D58" i="2"/>
  <c r="D57" i="2"/>
  <c r="D56" i="2"/>
  <c r="D55" i="2"/>
  <c r="D54" i="2"/>
  <c r="G53" i="2"/>
  <c r="D53" i="2"/>
  <c r="G52" i="2"/>
  <c r="D52" i="2"/>
  <c r="G51" i="2"/>
  <c r="D51" i="2"/>
  <c r="G50" i="2"/>
  <c r="D50" i="2"/>
  <c r="D49" i="2"/>
  <c r="D48" i="2"/>
  <c r="G47" i="2"/>
  <c r="D47" i="2"/>
  <c r="G46" i="2"/>
  <c r="D46" i="2"/>
  <c r="D45" i="2"/>
  <c r="D44" i="2"/>
  <c r="G43" i="2"/>
  <c r="D43" i="2"/>
  <c r="D42" i="2"/>
  <c r="G41" i="2"/>
  <c r="D41" i="2"/>
  <c r="D40" i="2"/>
  <c r="D39" i="2"/>
  <c r="G38" i="2"/>
  <c r="D38" i="2"/>
  <c r="G37" i="2"/>
  <c r="D37" i="2"/>
  <c r="G36" i="2"/>
  <c r="D36" i="2"/>
  <c r="G35" i="2"/>
  <c r="D35" i="2"/>
  <c r="G34" i="2"/>
  <c r="D34" i="2"/>
  <c r="G33" i="2"/>
  <c r="D33" i="2"/>
  <c r="G32" i="2"/>
  <c r="D32" i="2"/>
  <c r="G31" i="2"/>
  <c r="D31" i="2"/>
  <c r="G30" i="2"/>
  <c r="D30" i="2"/>
  <c r="G29" i="2"/>
  <c r="D29" i="2"/>
  <c r="D28" i="2"/>
  <c r="D27" i="2"/>
  <c r="G26" i="2"/>
  <c r="D26" i="2"/>
  <c r="G25" i="2"/>
  <c r="D25" i="2"/>
  <c r="G24" i="2"/>
  <c r="D24" i="2"/>
  <c r="G23" i="2"/>
  <c r="D23" i="2"/>
  <c r="G22" i="2"/>
  <c r="D22" i="2"/>
  <c r="G21" i="2"/>
  <c r="D21" i="2"/>
  <c r="G20" i="2"/>
  <c r="D20" i="2"/>
  <c r="G19" i="2"/>
  <c r="D19" i="2"/>
  <c r="G18" i="2"/>
  <c r="D18" i="2"/>
  <c r="G17" i="2"/>
  <c r="D17" i="2"/>
  <c r="G16" i="2"/>
  <c r="D16" i="2"/>
  <c r="G15" i="2"/>
  <c r="D15" i="2"/>
  <c r="D14" i="2"/>
  <c r="G13" i="2"/>
  <c r="D13" i="2"/>
  <c r="G12" i="2"/>
  <c r="D12" i="2"/>
  <c r="G11" i="2"/>
  <c r="D11" i="2"/>
  <c r="G10" i="2"/>
  <c r="D10" i="2"/>
  <c r="G9" i="2"/>
  <c r="D9" i="2"/>
  <c r="G8" i="2"/>
  <c r="D8" i="2"/>
  <c r="G7" i="2"/>
  <c r="D7" i="2"/>
  <c r="G6" i="2"/>
  <c r="D6" i="2"/>
  <c r="D5" i="2"/>
  <c r="D4" i="2"/>
</calcChain>
</file>

<file path=xl/sharedStrings.xml><?xml version="1.0" encoding="utf-8"?>
<sst xmlns="http://schemas.openxmlformats.org/spreadsheetml/2006/main" count="1408" uniqueCount="585">
  <si>
    <t>Are there start #'s with longest ORF that do not generate a large overlap or gap with upstream gene? What are they? why are they not good start #?</t>
  </si>
  <si>
    <t>BlastP information of gene from DNA master, Phagesdb.org, NCBI. Give best match from atleast two databases</t>
  </si>
  <si>
    <t>Confirmed gene function in HHPred</t>
  </si>
  <si>
    <t>Synteny</t>
  </si>
  <si>
    <t>Tranmembrane protein?</t>
  </si>
  <si>
    <t>Gene # DNA Master Table</t>
  </si>
  <si>
    <t>Size coordinates</t>
  </si>
  <si>
    <t>Length (bp)</t>
  </si>
  <si>
    <t>Direction (For/Rev)</t>
  </si>
  <si>
    <t>Does the gene violate any major guiding principles? If yes, which ones)</t>
  </si>
  <si>
    <t>Is this a gene? Yes/No. If NO, give reason.</t>
  </si>
  <si>
    <t xml:space="preserve"> ORF length of auto-annotated start #</t>
  </si>
  <si>
    <t>Start #</t>
  </si>
  <si>
    <t>Start Codon</t>
  </si>
  <si>
    <t>RBS Information for ORF of the best start site</t>
  </si>
  <si>
    <t>Is a single start given in Starterator for this gene? If Yes, record single start and nucleotide # (e.g. Sart 2 @ 567 bp). If many starts, record NI (Not informative) or NA for orpham</t>
  </si>
  <si>
    <t xml:space="preserve">Best possible start site for the gene. If multiple start site considered, provide supporting evidence for all of them, including if start site is conserved in other phage genomes, number of MAs there are for this start site ,and other details as appropriate. </t>
  </si>
  <si>
    <t>Does gene have good % alignment with genes of other phages? If yes, give the database, phage name. (e.g Phagesdb, Andrew)</t>
  </si>
  <si>
    <t>Provide these values for each best aligned gene</t>
  </si>
  <si>
    <t>Predicted function</t>
  </si>
  <si>
    <t xml:space="preserve"> To do this, go to phamerator &gt; select genome maps &gt; select phages &gt; cluster &gt; selecte candidate phage &amp; others with good alignment &gt; click on gene of interest &gt;  protein &gt; copy sequence to clipboard and paste in HHPred (use PDP, Pfam, Uniport, or NCBI conserved Domain). Select match with probability &gt; 90 and low E-value</t>
  </si>
  <si>
    <t>Loking at the phamerator map, is the gene located adjacent to genes of known function and in a region with high conservartion of gene order.</t>
  </si>
  <si>
    <t>Final functional call. If there is a function, copy and paste the function from the approved function list. DO NOT type in the function yourself. Only copy and paste. If no known function, write "NKF" for No Known Function.</t>
  </si>
  <si>
    <t>Quality Controller Notes</t>
  </si>
  <si>
    <t>5' End</t>
  </si>
  <si>
    <t>3'End</t>
  </si>
  <si>
    <t>Z value (&gt; 2, is good)</t>
  </si>
  <si>
    <t>Final score</t>
  </si>
  <si>
    <t>E-value</t>
  </si>
  <si>
    <t>% alignment</t>
  </si>
  <si>
    <t>% similarity</t>
  </si>
  <si>
    <t>Forward</t>
  </si>
  <si>
    <t>gap</t>
  </si>
  <si>
    <t xml:space="preserve">Yes </t>
  </si>
  <si>
    <t xml:space="preserve">no </t>
  </si>
  <si>
    <t>Yes</t>
  </si>
  <si>
    <t>GTG</t>
  </si>
  <si>
    <t>No, longest ORF is one used.</t>
  </si>
  <si>
    <t>N/A</t>
  </si>
  <si>
    <t>Start 10 @ 102</t>
  </si>
  <si>
    <t>Yes, DNA master, Andrew</t>
  </si>
  <si>
    <t>Q1-102 S1-102</t>
  </si>
  <si>
    <t>DNA Binding Protein</t>
  </si>
  <si>
    <t>Dna Binding Prtoein. Probibility 98.24%. E=.77</t>
  </si>
  <si>
    <t>Yes, right side (no gene previous)</t>
  </si>
  <si>
    <t xml:space="preserve">yes </t>
  </si>
  <si>
    <t>forward</t>
  </si>
  <si>
    <t>Overlap</t>
  </si>
  <si>
    <t>glimmer (@ bp 370)</t>
  </si>
  <si>
    <t>Yes, z value not good</t>
  </si>
  <si>
    <t xml:space="preserve">yes, but could be a protien </t>
  </si>
  <si>
    <t xml:space="preserve">downstream </t>
  </si>
  <si>
    <t>start 2 @370</t>
  </si>
  <si>
    <t xml:space="preserve">start 19 @1459, 3MAs </t>
  </si>
  <si>
    <t>yes, DNAmaster leona</t>
  </si>
  <si>
    <t>Q1-47:S1-51</t>
  </si>
  <si>
    <t>hypothetical protein</t>
  </si>
  <si>
    <t>terminase large subunit, 100% probablilty, 1.3e-48</t>
  </si>
  <si>
    <t>Yes both sides</t>
  </si>
  <si>
    <t>Both, Glimmer  (@bp 2010), GeneMark(@bp 1989)</t>
  </si>
  <si>
    <t>no</t>
  </si>
  <si>
    <t xml:space="preserve">Yes, they have weak Z values </t>
  </si>
  <si>
    <t>No, No coding potential</t>
  </si>
  <si>
    <t>start 12 @ 2010</t>
  </si>
  <si>
    <t>start 12 @ 2010,13MAs</t>
  </si>
  <si>
    <t>yes, DNAmaster, RedFox</t>
  </si>
  <si>
    <t>Q1:S1</t>
  </si>
  <si>
    <t>RNA binding protein</t>
  </si>
  <si>
    <t>RNA binding protein Probability 100%</t>
  </si>
  <si>
    <t xml:space="preserve">yes, both sides </t>
  </si>
  <si>
    <t>yes</t>
  </si>
  <si>
    <t>ATG</t>
  </si>
  <si>
    <t>No, overlap</t>
  </si>
  <si>
    <t>Start 14 @2335</t>
  </si>
  <si>
    <t>Start 14 @2335, 29 MAs</t>
  </si>
  <si>
    <t xml:space="preserve">yes, DNAmaster, Redfox </t>
  </si>
  <si>
    <t>Q1-103; S1-103</t>
  </si>
  <si>
    <t>Portal Protien</t>
  </si>
  <si>
    <t>Portal protien, 100% probability, 2.5e-35</t>
  </si>
  <si>
    <t>Yes, both sides</t>
  </si>
  <si>
    <t>Portal protien</t>
  </si>
  <si>
    <t xml:space="preserve">gap </t>
  </si>
  <si>
    <t>No, they have weaker z-values</t>
  </si>
  <si>
    <t>Start 39 @ 4280</t>
  </si>
  <si>
    <t>Start 39 @ 4280, 98 Mas</t>
  </si>
  <si>
    <t>Yes; DNAMaster, Redfox</t>
  </si>
  <si>
    <t>Q1-250,S1-250</t>
  </si>
  <si>
    <t>Capsid Maturation protease</t>
  </si>
  <si>
    <t>Prohead core protein protease, 97.65% probability, 0.014 E-value</t>
  </si>
  <si>
    <t>NKF</t>
  </si>
  <si>
    <t xml:space="preserve">none </t>
  </si>
  <si>
    <t>Both (Glimmer @ 5115; GeneMark @5094)</t>
  </si>
  <si>
    <t>start 14 @ 5115</t>
  </si>
  <si>
    <t>Start 14 @5115, 70 MAs</t>
  </si>
  <si>
    <t>Major capsid protein</t>
  </si>
  <si>
    <t>scaffolding domain protein, 100% probability and 2.6e^-36</t>
  </si>
  <si>
    <t>No</t>
  </si>
  <si>
    <t>Glimmer (@bp 6510)</t>
  </si>
  <si>
    <t xml:space="preserve">Yes, they have weaker Z values </t>
  </si>
  <si>
    <t>No there is no coding potential</t>
  </si>
  <si>
    <t>Start 7 @ 6510</t>
  </si>
  <si>
    <t>Start 7 @ 6510, 19 MA's</t>
  </si>
  <si>
    <t>yes, DNA master Redfox</t>
  </si>
  <si>
    <t>Q1-35, S1-35</t>
  </si>
  <si>
    <t xml:space="preserve">hypothetical protein </t>
  </si>
  <si>
    <t>Hypothetical protein</t>
  </si>
  <si>
    <t>both (@ bp6714)</t>
  </si>
  <si>
    <t>n/a</t>
  </si>
  <si>
    <t>Start 1 @ 6714</t>
  </si>
  <si>
    <t xml:space="preserve">Start 1 @ 6741, </t>
  </si>
  <si>
    <t xml:space="preserve">yes, DNAmaster, redfox </t>
  </si>
  <si>
    <t>head-to-tail adaptor</t>
  </si>
  <si>
    <t>head completion protein, 99.94%, 5.2e-25</t>
  </si>
  <si>
    <t>Glimmer (@bp 7312)</t>
  </si>
  <si>
    <t xml:space="preserve">No, they overlap </t>
  </si>
  <si>
    <t xml:space="preserve">no, no coding potential </t>
  </si>
  <si>
    <t>start 43 @ 7312</t>
  </si>
  <si>
    <t>start 43 @ 7312, 28 Mas</t>
  </si>
  <si>
    <t>yes, DNAmaster RedFox</t>
  </si>
  <si>
    <t>head-to-tail stopper</t>
  </si>
  <si>
    <t>Stopper Protein, 99.65% and 3.9e-15</t>
  </si>
  <si>
    <t>Glimmer (7655)</t>
  </si>
  <si>
    <t>no coding potential</t>
  </si>
  <si>
    <t>start 10 @ 7655</t>
  </si>
  <si>
    <t>start 10 @ 7655, 8 Mas</t>
  </si>
  <si>
    <t>5.8x10^-30</t>
  </si>
  <si>
    <t xml:space="preserve">Motor protein,  HHpred:  e- value: 27, Probability: 63.21 </t>
  </si>
  <si>
    <t>yes both sides</t>
  </si>
  <si>
    <t>overlap</t>
  </si>
  <si>
    <t>No overlap with any upstream genes</t>
  </si>
  <si>
    <t>Start 8 @7902</t>
  </si>
  <si>
    <t>Start 8 @7902, 24 MAs</t>
  </si>
  <si>
    <t xml:space="preserve">yes, DNAmaster Redfox </t>
  </si>
  <si>
    <t>Q1-147; S1-147</t>
  </si>
  <si>
    <t>Tail terminator</t>
  </si>
  <si>
    <t>Tail-to-head joining protien, 99.42%, 3.9e-12</t>
  </si>
  <si>
    <t>Start 55 @ 8378</t>
  </si>
  <si>
    <t>Start 55 @ 8378, has 81 Mas</t>
  </si>
  <si>
    <t xml:space="preserve">yes, DNA master redfox </t>
  </si>
  <si>
    <t>Q1-193,S1-193</t>
  </si>
  <si>
    <t>major tail protein</t>
  </si>
  <si>
    <t>Glimmer (@ 9058)</t>
  </si>
  <si>
    <t>No, no coding potential</t>
  </si>
  <si>
    <t>start 13 @ 9058</t>
  </si>
  <si>
    <t>start 13@ 9058, 73 Mas</t>
  </si>
  <si>
    <t>yes, DNAmaster Leona</t>
  </si>
  <si>
    <t xml:space="preserve">tail assembly chaperone </t>
  </si>
  <si>
    <t>no quality match</t>
  </si>
  <si>
    <t>no, just left side</t>
  </si>
  <si>
    <t>tail assembly chaperone</t>
  </si>
  <si>
    <t>Glimmer (@bp 9450)</t>
  </si>
  <si>
    <t>no, there is no coding potential</t>
  </si>
  <si>
    <t>Start 5 @9450</t>
  </si>
  <si>
    <t>Start 5 @9450, 1 MA</t>
  </si>
  <si>
    <t>Q1-110, S1-132</t>
  </si>
  <si>
    <t>GeneMark @9939 BP  Glimmer @9786 BP</t>
  </si>
  <si>
    <t>GCG</t>
  </si>
  <si>
    <t>Start2 @ 9786</t>
  </si>
  <si>
    <t>Start 2 @ 9786</t>
  </si>
  <si>
    <t>YEs on Dna master</t>
  </si>
  <si>
    <t>tape measure protein</t>
  </si>
  <si>
    <t>tape measure protein, 0, 100%</t>
  </si>
  <si>
    <t>Glimmer (@ bp 12074)</t>
  </si>
  <si>
    <t xml:space="preserve">no they do not overlap </t>
  </si>
  <si>
    <t xml:space="preserve">no coding potential </t>
  </si>
  <si>
    <t>Start 1 @12074</t>
  </si>
  <si>
    <t xml:space="preserve">start 1 @12074, 33 MAs </t>
  </si>
  <si>
    <t xml:space="preserve">yes on DNA master, redfox </t>
  </si>
  <si>
    <t xml:space="preserve">Q1:S1 </t>
  </si>
  <si>
    <t>minor tail protein</t>
  </si>
  <si>
    <t xml:space="preserve">baseplate centerpiece , 6.8, 90.12% </t>
  </si>
  <si>
    <t xml:space="preserve">minor tail protein </t>
  </si>
  <si>
    <t>none</t>
  </si>
  <si>
    <t>Glimmer (@ bp 12929)</t>
  </si>
  <si>
    <t>GCC</t>
  </si>
  <si>
    <t>Start 11, @12929</t>
  </si>
  <si>
    <t>Start 11,@12929, 4MAs</t>
  </si>
  <si>
    <t>minor tail protein probability 99.92%</t>
  </si>
  <si>
    <t>No overlap</t>
  </si>
  <si>
    <t>Start 10 @14178</t>
  </si>
  <si>
    <t>Start 10 @14178, 31 MAs</t>
  </si>
  <si>
    <t>Q1-320; S1-320</t>
  </si>
  <si>
    <t>Minor tail protien</t>
  </si>
  <si>
    <t>Baseplate assembly protien, 92.01%, 1.2</t>
  </si>
  <si>
    <t>Start 4@15147</t>
  </si>
  <si>
    <t>Start 4 @ 15147, 18 Mas &amp; Start 5 @ 15177, 1 MA.</t>
  </si>
  <si>
    <t>Q1-207,S1-207</t>
  </si>
  <si>
    <t>Listeria, probabaility 95.98%, 0.097</t>
  </si>
  <si>
    <t>yes, both sides</t>
  </si>
  <si>
    <t>glimmer  @15770</t>
  </si>
  <si>
    <t>Start 3 @ 15770</t>
  </si>
  <si>
    <t>Start 3 @ 15770, 23 MA</t>
  </si>
  <si>
    <t>Yes, DNAmaster, Leona</t>
  </si>
  <si>
    <t>Q1-101 S1-101</t>
  </si>
  <si>
    <t>Membrane Protein</t>
  </si>
  <si>
    <t>membrane protein</t>
  </si>
  <si>
    <t>Glimmer (@ bp 16202)</t>
  </si>
  <si>
    <t>Start 33 @16202</t>
  </si>
  <si>
    <t>Start 33 @16202, 44 MA's</t>
  </si>
  <si>
    <t>Q1-96, S1-96</t>
  </si>
  <si>
    <t>Regulatory Protein</t>
  </si>
  <si>
    <t>Glimmer @9939 BP</t>
  </si>
  <si>
    <t>Start 3 @16607</t>
  </si>
  <si>
    <t>Start 3 @ 16607</t>
  </si>
  <si>
    <t>Yes blast p</t>
  </si>
  <si>
    <t>endolysin</t>
  </si>
  <si>
    <t>no match</t>
  </si>
  <si>
    <t>NFK</t>
  </si>
  <si>
    <t>Glimmer @ 17620 BP</t>
  </si>
  <si>
    <t>np. z value is below 2</t>
  </si>
  <si>
    <t>Start 2 @17659</t>
  </si>
  <si>
    <t>Start 38 @ 17620, 27 MA's</t>
  </si>
  <si>
    <t>Holin</t>
  </si>
  <si>
    <t xml:space="preserve">no quality match </t>
  </si>
  <si>
    <t>holin</t>
  </si>
  <si>
    <t>Reverse</t>
  </si>
  <si>
    <t>no, best ORF w/o large gap is used</t>
  </si>
  <si>
    <t>0.924 (WEAK)</t>
  </si>
  <si>
    <t>Start 4 @ 18207, 2 Mas</t>
  </si>
  <si>
    <t>yes, DNA MASTER; Redfix</t>
  </si>
  <si>
    <t>Q1-43,S1-43</t>
  </si>
  <si>
    <t>Transposase</t>
  </si>
  <si>
    <t xml:space="preserve">coding potential for the gap was not good at all. Transposase was the only approved function name as hypothetical protein found by NCBI and Unknown function found by PhagesDB did not have an approved function name. </t>
  </si>
  <si>
    <t>reverse</t>
  </si>
  <si>
    <t>both (glimmer @bp 18518, genemark @bp 18590)</t>
  </si>
  <si>
    <t>no, generates large overlap</t>
  </si>
  <si>
    <t xml:space="preserve">No coding potential </t>
  </si>
  <si>
    <t>start 16 @ 18518</t>
  </si>
  <si>
    <t>start 16 @ 18518, 11 Mas</t>
  </si>
  <si>
    <t xml:space="preserve">no confirmed fucntion </t>
  </si>
  <si>
    <t>both (glimmer @19502, genemark @bp 19556)</t>
  </si>
  <si>
    <t>NI</t>
  </si>
  <si>
    <t>Start 5 @19556, 1 MA</t>
  </si>
  <si>
    <t>yes , DNA master redfox</t>
  </si>
  <si>
    <t>e-136</t>
  </si>
  <si>
    <t>? potential tRNA; infernal score 23.0</t>
  </si>
  <si>
    <t>start 8 @20083 bp</t>
  </si>
  <si>
    <t xml:space="preserve">Start 8 @ 20083, 2 MAs </t>
  </si>
  <si>
    <t>Q21:S48</t>
  </si>
  <si>
    <t xml:space="preserve">binding protein </t>
  </si>
  <si>
    <t>Start 5 @20325, 6 MAs</t>
  </si>
  <si>
    <t>Q#1,S#66</t>
  </si>
  <si>
    <t>no confirmed function</t>
  </si>
  <si>
    <t xml:space="preserve">No synteny observed </t>
  </si>
  <si>
    <t>Yes, move the start site back</t>
  </si>
  <si>
    <t>Start 6 @20837, 4 MAs</t>
  </si>
  <si>
    <t>Q1-107; S12-118</t>
  </si>
  <si>
    <t>TTG</t>
  </si>
  <si>
    <t xml:space="preserve">Yes, </t>
  </si>
  <si>
    <t>Start 61 @ 21208, 15 MA's</t>
  </si>
  <si>
    <t>Q1-107,S1-107</t>
  </si>
  <si>
    <t>100%%</t>
  </si>
  <si>
    <t>helix-turn-helix DNA binding domain</t>
  </si>
  <si>
    <t>putative transcriptional regulator TRANSCRIPTION REGULATOR protein</t>
  </si>
  <si>
    <t>Glimmer (@ 21525)</t>
  </si>
  <si>
    <t>no, furthest upstream</t>
  </si>
  <si>
    <t xml:space="preserve">No, no coding potential </t>
  </si>
  <si>
    <t>Start 14 @21525</t>
  </si>
  <si>
    <t>start 14 @ 21525, 11 Mas</t>
  </si>
  <si>
    <t xml:space="preserve">yes, DNAmaster RedFox </t>
  </si>
  <si>
    <t>Both (glimmer @bp 21971)</t>
  </si>
  <si>
    <t>No, weaker z values</t>
  </si>
  <si>
    <t>Start 7 @bp 21971</t>
  </si>
  <si>
    <t>Start 7 @bp 21971, 6 MA's</t>
  </si>
  <si>
    <t>Glimmer @bp 22212</t>
  </si>
  <si>
    <t>Start 19 @22212</t>
  </si>
  <si>
    <t>Start 19 @22212, 5 MAs</t>
  </si>
  <si>
    <t>Yes, RedFox DNA Master</t>
  </si>
  <si>
    <t>Hypothetical Protein</t>
  </si>
  <si>
    <t>No Quality Match</t>
  </si>
  <si>
    <t>Start 6@ 22620</t>
  </si>
  <si>
    <t>Start 6 @22620 4 MAs</t>
  </si>
  <si>
    <t>Yes, Leona</t>
  </si>
  <si>
    <t>Q86:S86</t>
  </si>
  <si>
    <t>No match</t>
  </si>
  <si>
    <t>Glimmer @23915</t>
  </si>
  <si>
    <t>Start 1 @23915</t>
  </si>
  <si>
    <t>Start 1 @ 23915 50 MAs</t>
  </si>
  <si>
    <t>Q1-351 S1-135</t>
  </si>
  <si>
    <t>Tyrosine Integrase</t>
  </si>
  <si>
    <t>Tyrosine integrase</t>
  </si>
  <si>
    <t>tyrosine Integrase</t>
  </si>
  <si>
    <t>Glimmer (@bp 24285, Genemark @bp 24324)</t>
  </si>
  <si>
    <t>Start 5 @24285</t>
  </si>
  <si>
    <t>Q1-125, S1-125</t>
  </si>
  <si>
    <t>Immunity repressor</t>
  </si>
  <si>
    <t>DNA transcription protein</t>
  </si>
  <si>
    <t>start 1 @24505</t>
  </si>
  <si>
    <t xml:space="preserve">start 1 @ 24505, 1 MA </t>
  </si>
  <si>
    <t>Q1-51:S-51</t>
  </si>
  <si>
    <t xml:space="preserve">transcription regulator </t>
  </si>
  <si>
    <t>Start 10 @24775</t>
  </si>
  <si>
    <t>Start 10 @24775, 19 MAs</t>
  </si>
  <si>
    <t>Excise</t>
  </si>
  <si>
    <t>No, ideal ORF is used</t>
  </si>
  <si>
    <t>Start 1 @ 25002</t>
  </si>
  <si>
    <t>Start 1 @25002 47 MA's</t>
  </si>
  <si>
    <t>Q1-337 S1-337</t>
  </si>
  <si>
    <t>RecE-like exonuclease</t>
  </si>
  <si>
    <t xml:space="preserve">RecE-like exonuclease, prob: 99.94% </t>
  </si>
  <si>
    <t>Yes, up and down</t>
  </si>
  <si>
    <t>Start 15 @ 26016, 15 MAS</t>
  </si>
  <si>
    <t>Yes, DNAmaster Redfox</t>
  </si>
  <si>
    <t>Q1-265,S1-265</t>
  </si>
  <si>
    <t>RecT-like DNA pairing protein</t>
  </si>
  <si>
    <t>Genemark @26810</t>
  </si>
  <si>
    <t>yes, DNA Master Renna</t>
  </si>
  <si>
    <t>Q1-201 S1-201</t>
  </si>
  <si>
    <t>DNA methyltransferase</t>
  </si>
  <si>
    <t>Integrase</t>
  </si>
  <si>
    <t>Both (Glimmer @bp 27171, GeneMark @bp 27570)</t>
  </si>
  <si>
    <t>Start 51 @27171</t>
  </si>
  <si>
    <t>Start 51 @27171, 3 MA's</t>
  </si>
  <si>
    <t>Q77-231, S1-155</t>
  </si>
  <si>
    <t>DNA cytosine mesyltransferase, 97.2% probability, 2.4E-25 E-value</t>
  </si>
  <si>
    <t>both (Glimmer @bp 27884, GeneMark @bp 27863)</t>
  </si>
  <si>
    <t>Start 27 @ 27884</t>
  </si>
  <si>
    <t>Start 27 @27883, 10 MA's</t>
  </si>
  <si>
    <t>Q1:S8</t>
  </si>
  <si>
    <t>transcriptional regulatory, 98.6% probabilit, 2.8E-7 E-Value</t>
  </si>
  <si>
    <t>both (glimmer @bp 28276, GeneMark @bp 28240)</t>
  </si>
  <si>
    <t xml:space="preserve">no, it overlaps </t>
  </si>
  <si>
    <t xml:space="preserve">no coding potetnial </t>
  </si>
  <si>
    <t>start 41@ 28240</t>
  </si>
  <si>
    <t>start 41@ 28240 32 Mas</t>
  </si>
  <si>
    <t xml:space="preserve">yes, DNAmaster Leona </t>
  </si>
  <si>
    <t>Q1:S13</t>
  </si>
  <si>
    <t xml:space="preserve">RusA-like revolvase </t>
  </si>
  <si>
    <t xml:space="preserve">crossover junction, rusA, 99.7% probability, 1.2e-15 e-value </t>
  </si>
  <si>
    <t>Adjust start coordinate to 28240  bp</t>
  </si>
  <si>
    <t>Glimmer (@bp 28707)</t>
  </si>
  <si>
    <t>AGA</t>
  </si>
  <si>
    <t>Start: 7 @28707</t>
  </si>
  <si>
    <t>Start: 7 @28707 has 24 MA's</t>
  </si>
  <si>
    <t xml:space="preserve">helix-turn-helix </t>
  </si>
  <si>
    <t xml:space="preserve"> Helix-turn-Helix DNA-binding domain protein</t>
  </si>
  <si>
    <t xml:space="preserve">Yes, right side </t>
  </si>
  <si>
    <t>start 1 @29474</t>
  </si>
  <si>
    <t>Start1 @29474, 24 MA's</t>
  </si>
  <si>
    <t>Q 1-466 S 1-466</t>
  </si>
  <si>
    <t>helix turn helix DNA binding domain protein RSR prob: 99.94%</t>
  </si>
  <si>
    <t>yes, both up and down</t>
  </si>
  <si>
    <t>Start 8 @ 30874</t>
  </si>
  <si>
    <t>Q1-152, S1-154</t>
  </si>
  <si>
    <t>replisome organizer</t>
  </si>
  <si>
    <t>Both (Glimmer @ 31341, GeneMark @ 31335)</t>
  </si>
  <si>
    <t>yes, weaker z value</t>
  </si>
  <si>
    <t>start 10 @ 31341</t>
  </si>
  <si>
    <t>start 10 @ 31341, 1 MA</t>
  </si>
  <si>
    <t>Q1:S3</t>
  </si>
  <si>
    <t xml:space="preserve">zinc finger protein, 95.38% probability, 0.023 E value </t>
  </si>
  <si>
    <t>Glimmer (@bp 32080)</t>
  </si>
  <si>
    <t>Start 4 @32047</t>
  </si>
  <si>
    <t>Start 4 @32047, 17 MA's</t>
  </si>
  <si>
    <t>Q1-75, S1-75</t>
  </si>
  <si>
    <t>Glimmer @bp 32372</t>
  </si>
  <si>
    <t>CAA</t>
  </si>
  <si>
    <t>Yes but bad z value</t>
  </si>
  <si>
    <t>Start 1 @32372</t>
  </si>
  <si>
    <t>Start 7 @ 32372, 15 MA's</t>
  </si>
  <si>
    <t>Start 7 @32372 bp</t>
  </si>
  <si>
    <t>Start 7 @32372, 15 MAs</t>
  </si>
  <si>
    <t>Glimmer (@bp 32793)</t>
  </si>
  <si>
    <t>Start 8, @ 32793</t>
  </si>
  <si>
    <t>Start 8 @32793, 4 MAs</t>
  </si>
  <si>
    <t>Yes, Renna DNA Master</t>
  </si>
  <si>
    <r>
      <rPr>
        <i/>
        <sz val="11"/>
        <color rgb="FF666666"/>
        <rFont val="Arial"/>
        <family val="2"/>
      </rPr>
      <t>Evalue: 8.4</t>
    </r>
    <r>
      <rPr>
        <sz val="11"/>
        <color rgb="FF666666"/>
        <rFont val="Arial"/>
        <family val="2"/>
      </rPr>
      <t xml:space="preserve"> , Probability: 72.38 , Function: DNA double-strand break repair </t>
    </r>
  </si>
  <si>
    <t>only on the right side</t>
  </si>
  <si>
    <t>na</t>
  </si>
  <si>
    <t>start 1 @33011</t>
  </si>
  <si>
    <t>start 1 @33011 , unsure, has not been MA</t>
  </si>
  <si>
    <t>yes Redfox dna master</t>
  </si>
  <si>
    <t>Nucleoside deoxyribosyltransferase prob: 99.68%</t>
  </si>
  <si>
    <t>yes, up and down</t>
  </si>
  <si>
    <t>nucleoside deoxyribosyltransferase</t>
  </si>
  <si>
    <t>CGG</t>
  </si>
  <si>
    <t>NO</t>
  </si>
  <si>
    <t>Start 1 @33396 bp</t>
  </si>
  <si>
    <t>Start 1 @33396, 202 MAs</t>
  </si>
  <si>
    <t>Q1-169; S1-169</t>
  </si>
  <si>
    <t>Single-stranded DNA binding protein</t>
  </si>
  <si>
    <t>Single-stranded DNA binding protein, probability 99.97, 2e-116</t>
  </si>
  <si>
    <t>Single-stranded DNA-binding protein</t>
  </si>
  <si>
    <t>Glimmer (34060)</t>
  </si>
  <si>
    <t>start 9 @ 34060</t>
  </si>
  <si>
    <t>start 9 @ 34060, 3 Mas</t>
  </si>
  <si>
    <t>Leona</t>
  </si>
  <si>
    <t>NucT-like nuclease</t>
  </si>
  <si>
    <t>Mitochondiral cardiollipin Hydrolase, probability 99.45%, 5.4E-12 e value</t>
  </si>
  <si>
    <t>Glimmer (@bp 34794)</t>
  </si>
  <si>
    <t>start 1 @ 34794</t>
  </si>
  <si>
    <t>start 14 @34794, 3 MA's</t>
  </si>
  <si>
    <t>Q1-119, S1-119</t>
  </si>
  <si>
    <t>terminase small subunit</t>
  </si>
  <si>
    <t>Terminase small subunity, 99% probability, 1.2E-77 E value</t>
  </si>
  <si>
    <t>Glimmer @bp 35150</t>
  </si>
  <si>
    <t>Start 11@ 35150</t>
  </si>
  <si>
    <t>Start 11  @ 35150 9 MA's</t>
  </si>
  <si>
    <t>glimmer (@bp 35655)</t>
  </si>
  <si>
    <t>start 2 @ 35655</t>
  </si>
  <si>
    <t xml:space="preserve">start 2@ 35655, 7 Mas </t>
  </si>
  <si>
    <t>Glimmer (35788)</t>
  </si>
  <si>
    <t>start 6 @35788</t>
  </si>
  <si>
    <t>start 6 @35788, 9 Mas</t>
  </si>
  <si>
    <t>yes, DNA Master Kuleana</t>
  </si>
  <si>
    <t>neither side</t>
  </si>
  <si>
    <t>start 4 @35953</t>
  </si>
  <si>
    <t>start 4 @35953, unsure, has not been MA</t>
  </si>
  <si>
    <t>yes, RedFox DNA Master</t>
  </si>
  <si>
    <t>Q 2-72 S1-71</t>
  </si>
  <si>
    <t>endonuclease</t>
  </si>
  <si>
    <t>no quality match, NKF</t>
  </si>
  <si>
    <t>yes, only downstream</t>
  </si>
  <si>
    <t>Glimmer (@bp 36168)</t>
  </si>
  <si>
    <t>no, overlap</t>
  </si>
  <si>
    <t>start 11@36168</t>
  </si>
  <si>
    <t>start 11 @36168, 5 MAs</t>
  </si>
  <si>
    <t>XXX</t>
  </si>
  <si>
    <t>Q1:S105</t>
  </si>
  <si>
    <t>Hypothetical protein SEA_RENNA12_62,probability 22.92, 0 e value</t>
  </si>
  <si>
    <t>Glimmer (@ 36482)</t>
  </si>
  <si>
    <t>start 11 @ 36482</t>
  </si>
  <si>
    <t>start 11 @ 36482, 4 MAs</t>
  </si>
  <si>
    <t>yes, DNAmaster Renna12</t>
  </si>
  <si>
    <t>both (Glimmer @bp 36697)</t>
  </si>
  <si>
    <t>Start 8 @36838</t>
  </si>
  <si>
    <t>Start 10 @ 36838, 6 MA's</t>
  </si>
  <si>
    <t>Yes DNA Master Leona</t>
  </si>
  <si>
    <t>Q1-70, S1-70</t>
  </si>
  <si>
    <t>hypotheical protein</t>
  </si>
  <si>
    <t>left side</t>
  </si>
  <si>
    <t>Glimmer @36909 bp</t>
  </si>
  <si>
    <t>no coding potetial</t>
  </si>
  <si>
    <t>Start 7 @36909</t>
  </si>
  <si>
    <t>Start 7@36909 4 MA's</t>
  </si>
  <si>
    <t>start 1 @37094</t>
  </si>
  <si>
    <t xml:space="preserve">start 9 @37253, 28 MAs </t>
  </si>
  <si>
    <t>GeneMark (@bp 37413)</t>
  </si>
  <si>
    <t>Start 1 @ 37413</t>
  </si>
  <si>
    <t>Start 1 @ 37413, NO MAs</t>
  </si>
  <si>
    <t>yes, NCBI Leona</t>
  </si>
  <si>
    <t>yes, but overlaps too much</t>
  </si>
  <si>
    <t>start 33 @37510</t>
  </si>
  <si>
    <t>start 33 @37510 1 MA</t>
  </si>
  <si>
    <t>q 1-74 s 1-4</t>
  </si>
  <si>
    <t>AlpA family phage regulatory protein</t>
  </si>
  <si>
    <t>glimmer  @37978</t>
  </si>
  <si>
    <t>CTT</t>
  </si>
  <si>
    <t xml:space="preserve">Yes, they have a strong Z value </t>
  </si>
  <si>
    <t xml:space="preserve"> </t>
  </si>
  <si>
    <t>start 69 @37978</t>
  </si>
  <si>
    <t xml:space="preserve">yes, DNA MASTER REDFOX </t>
  </si>
  <si>
    <t>Q1:S95</t>
  </si>
  <si>
    <t xml:space="preserve">HNH Endonuclease </t>
  </si>
  <si>
    <t xml:space="preserve">yes both sides </t>
  </si>
  <si>
    <t xml:space="preserve">HNH Endonuclease  </t>
  </si>
  <si>
    <r>
      <rPr>
        <b/>
        <sz val="20"/>
        <color rgb="FF000000"/>
        <rFont val="Calibri"/>
        <family val="2"/>
        <scheme val="minor"/>
      </rPr>
      <t xml:space="preserve">DECISION #1 </t>
    </r>
    <r>
      <rPr>
        <b/>
        <sz val="12"/>
        <color rgb="FF000000"/>
        <rFont val="Calibri"/>
        <family val="2"/>
        <scheme val="minor"/>
      </rPr>
      <t>Is this a Gene?</t>
    </r>
  </si>
  <si>
    <t>ORF information from RBS table</t>
  </si>
  <si>
    <t xml:space="preserve">gap evaluation for coding  potential and possible genes. </t>
  </si>
  <si>
    <r>
      <rPr>
        <b/>
        <sz val="20"/>
        <color rgb="FF000000"/>
        <rFont val="Calibri"/>
        <family val="2"/>
        <scheme val="minor"/>
      </rPr>
      <t xml:space="preserve">DECISION #2 </t>
    </r>
    <r>
      <rPr>
        <b/>
        <sz val="12"/>
        <color rgb="FF000000"/>
        <rFont val="Calibri"/>
        <family val="2"/>
        <scheme val="minor"/>
      </rPr>
      <t>What is the best possible start site for this gene? </t>
    </r>
  </si>
  <si>
    <t>Decision #3:Gene Function</t>
  </si>
  <si>
    <t xml:space="preserve"> Gap or overlap w/prev gene?</t>
  </si>
  <si>
    <r>
      <rPr>
        <b/>
        <sz val="11"/>
        <color rgb="FF000000"/>
        <rFont val="Calibri"/>
      </rPr>
      <t>Gap size (bp)-</t>
    </r>
    <r>
      <rPr>
        <b/>
        <sz val="11"/>
        <color rgb="FFFF0000"/>
        <rFont val="Calibri"/>
      </rPr>
      <t xml:space="preserve"> Red </t>
    </r>
    <r>
      <rPr>
        <b/>
        <sz val="11"/>
        <color rgb="FF000000"/>
        <rFont val="Calibri"/>
      </rPr>
      <t xml:space="preserve">and </t>
    </r>
    <r>
      <rPr>
        <b/>
        <sz val="11"/>
        <color rgb="FFFFFF00"/>
        <rFont val="Calibri"/>
      </rPr>
      <t>yellow</t>
    </r>
    <r>
      <rPr>
        <b/>
        <sz val="11"/>
        <color rgb="FF000000"/>
        <rFont val="Calibri"/>
      </rPr>
      <t xml:space="preserve"> highlighted gaps checked for potetntial genes of start coordinate adjustment-see notes section</t>
    </r>
  </si>
  <si>
    <r>
      <rPr>
        <b/>
        <sz val="11"/>
        <color rgb="FF000000"/>
        <rFont val="Calibri"/>
        <scheme val="minor"/>
      </rPr>
      <t xml:space="preserve"> Overlap  size (bp)- </t>
    </r>
    <r>
      <rPr>
        <b/>
        <sz val="11"/>
        <color rgb="FFC00000"/>
        <rFont val="Calibri"/>
        <scheme val="minor"/>
      </rPr>
      <t xml:space="preserve">Red </t>
    </r>
    <r>
      <rPr>
        <b/>
        <sz val="11"/>
        <color rgb="FF000000"/>
        <rFont val="Calibri"/>
        <scheme val="minor"/>
      </rPr>
      <t>highligthed overlaps checked for potential adjustment of start coordinates-see notes section</t>
    </r>
  </si>
  <si>
    <t>auto-annotation information;  program and start coordinates</t>
  </si>
  <si>
    <t>coding potential captured on GeneMark pdfs?</t>
  </si>
  <si>
    <t>Is the gap a potential gene?</t>
  </si>
  <si>
    <t xml:space="preserve">If gap is NOT a potential gene, can the start site be moved upstream to get the longest ORF? If so indicate that start site and its associated RBS information </t>
  </si>
  <si>
    <t>Q# : S#, where Q = query (our genome) and S = subject (the sequence in the database).</t>
  </si>
  <si>
    <t>Is a gene a possible transmembrane protein? (Yes/no, if &gt; 1 domain, indicate) Click on the gene in phamerator map and access trasmembrane domain tab to gather this information</t>
  </si>
  <si>
    <t>Glimmer @ 102</t>
  </si>
  <si>
    <t>Start 10 @ 102, 24 MAs</t>
  </si>
  <si>
    <t>Start 10 called 100% of the time when present and is found in all genes in pham. function also matched to terminase small subunit, same pham as gene 1 of redfoz</t>
  </si>
  <si>
    <t>Yes-  overlap of 40 bp</t>
  </si>
  <si>
    <t>terminase large subunit</t>
  </si>
  <si>
    <t>start #1 DNA master and start 79 starterator both @ 349bp has a better Z values, gives a longer ORF, but will create a bigger overlap, same pham as gene 2 of redfox</t>
  </si>
  <si>
    <t>same pham as gene 3 of redfox</t>
  </si>
  <si>
    <t>Glimmer @2335</t>
  </si>
  <si>
    <t>same pham as gene 4 of redfox</t>
  </si>
  <si>
    <t>Glimmer @ 4280</t>
  </si>
  <si>
    <t>Capsid maturation protease</t>
  </si>
  <si>
    <t>same pham as gene 5 of redfox</t>
  </si>
  <si>
    <t>same pham as gene 6 of redfox</t>
  </si>
  <si>
    <t>same pham as gene 7 of redfox</t>
  </si>
  <si>
    <t>same pham as gene 8 of redfox</t>
  </si>
  <si>
    <t>same pham as gene 9 of redfox</t>
  </si>
  <si>
    <t>same pham as gene 10 of redfox</t>
  </si>
  <si>
    <t>Glimmer @7902</t>
  </si>
  <si>
    <t>same pham as gene 11 of redfox</t>
  </si>
  <si>
    <t>Glimmer @ 8378</t>
  </si>
  <si>
    <t>same pham as gene 12 of redfox</t>
  </si>
  <si>
    <t>same pham as gene 13 of redfox</t>
  </si>
  <si>
    <t>Q1: S1</t>
  </si>
  <si>
    <t>same pham as gene 15 of redfox</t>
  </si>
  <si>
    <t>same pham as gene 16 of redfox</t>
  </si>
  <si>
    <t>same pham as gene 17 of redfox</t>
  </si>
  <si>
    <t>Glimmer @14178</t>
  </si>
  <si>
    <t>same pham as gene 18 of redfox</t>
  </si>
  <si>
    <t>Glimmer @ 15147; GeneMarl @ 15177</t>
  </si>
  <si>
    <t>While this gene has 2 starts, Start 4 would be the better start as most of the genes in the same family have start 4, same pham as gene 19 of redfox</t>
  </si>
  <si>
    <t>Yes (4)</t>
  </si>
  <si>
    <t>same pham as gene 20 of redfox</t>
  </si>
  <si>
    <t>same pham as gene 21 of redfox</t>
  </si>
  <si>
    <t>Lysin A?</t>
  </si>
  <si>
    <t>same pham as gene 22 of redfox</t>
  </si>
  <si>
    <t>yes (2)</t>
  </si>
  <si>
    <t>Glimmer @ 18207</t>
  </si>
  <si>
    <t xml:space="preserve">no  </t>
  </si>
  <si>
    <t>There is a potential gene in the gap because of a peak in the forward strand with a strong coding potential peak.  this is also where tRNA scan indicated a potential tRNA, but Aragorn did not detect tRNA here see attached search output</t>
  </si>
  <si>
    <t>Glimmer @20083; GeneMark @ 20164</t>
  </si>
  <si>
    <t>Move start coordinate back to 20164, gives longer ORF and just a 3bp overlap with gene 28</t>
  </si>
  <si>
    <t>Glimmer @ 20325; GeneMark @ 20451</t>
  </si>
  <si>
    <t>none, very weak alignment with Redfox at this location</t>
  </si>
  <si>
    <t>Glimmer @20837; GeneMark @ 20870</t>
  </si>
  <si>
    <t>HNH endonuclease</t>
  </si>
  <si>
    <t>The starting site should be moved up to 20870 so there will not be a big gap. this also gives a longer ORF for the coding potential. same pham as gene 30 of redfox</t>
  </si>
  <si>
    <t>Glimmer @21190; GeneMark @21208</t>
  </si>
  <si>
    <t>Helix turn helix DNA binding domain protein</t>
  </si>
  <si>
    <t>same pham as gene 31 of redfox</t>
  </si>
  <si>
    <t>same pham as gene 32 of redfox</t>
  </si>
  <si>
    <t>same pham as gene 33 of redfox</t>
  </si>
  <si>
    <t>same pham as gene 34 of redfox</t>
  </si>
  <si>
    <t xml:space="preserve"> Glimmer @bp 22620</t>
  </si>
  <si>
    <t>same pham as gene 35 of redfox</t>
  </si>
  <si>
    <t>same pham as gene 36 of redfox</t>
  </si>
  <si>
    <t>Start 5 @ 24285, 22 MA's</t>
  </si>
  <si>
    <t>immunity repressor</t>
  </si>
  <si>
    <t>same pham as gene 37 of redfox</t>
  </si>
  <si>
    <t>Glimmer@bp 24505</t>
  </si>
  <si>
    <t>same pham as gene 38 of redfox</t>
  </si>
  <si>
    <t>Glimmer @ 24775</t>
  </si>
  <si>
    <t>same pham as gene 39 of redfox</t>
  </si>
  <si>
    <t>Glimmer @bp 25002; GeneMark  @ 25017</t>
  </si>
  <si>
    <t>same pham as gene 40 of redfox</t>
  </si>
  <si>
    <t>Glimmer @bp 26016</t>
  </si>
  <si>
    <t>same pham as gene 41 of redfox</t>
  </si>
  <si>
    <t>Start 64 @ 26810, 9MAs</t>
  </si>
  <si>
    <t>same pham as gene 42 of redfox</t>
  </si>
  <si>
    <t>this gene was tricky, large overlap with upstream gene, potentially move start coordinate to 27474 to reduce ovelap, same pham as gene 43 of redfox</t>
  </si>
  <si>
    <t>helix-turn-helix DNA binding domain protein</t>
  </si>
  <si>
    <t>same pham as gene 44 of redfox</t>
  </si>
  <si>
    <t xml:space="preserve">RusA-like resolvase </t>
  </si>
  <si>
    <t>Adjust start coordinate to 28240  bp, same pham as gene 45 of redfox</t>
  </si>
  <si>
    <t>same pham as gene 46 of redfox</t>
  </si>
  <si>
    <t>Glimmer @bp 29474</t>
  </si>
  <si>
    <t>same pham as gene 47 of redfox</t>
  </si>
  <si>
    <t>Glimmer @bp 30880</t>
  </si>
  <si>
    <t>same pham as gene 48 of redfox</t>
  </si>
  <si>
    <t>same pham as gene 49 of redfox</t>
  </si>
  <si>
    <t>Move start coordinate back to 32047, gives longer ORF and no overlap with previous gene. same pham as gene 50 of redfox</t>
  </si>
  <si>
    <t>same pham as gene 51 of redfox</t>
  </si>
  <si>
    <t xml:space="preserve">Glimmer @bp 32524 </t>
  </si>
  <si>
    <t>same pham as gene 52 of redfox</t>
  </si>
  <si>
    <t>same pham as gene 53 of redfox</t>
  </si>
  <si>
    <t>Glimmer @bp 33011; GeneMark @33035</t>
  </si>
  <si>
    <t>Q 9: S</t>
  </si>
  <si>
    <t>nuclease deoxyribosyltransferase</t>
  </si>
  <si>
    <t>same pham as gene 54 of redfox</t>
  </si>
  <si>
    <t>Glimmer @bp 33396</t>
  </si>
  <si>
    <t>same pham as gene 55 of redfox</t>
  </si>
  <si>
    <t>can move start up  (34027) to close the gap, but current start  has the best Z value. Same pham as gene 56 of redfox</t>
  </si>
  <si>
    <t>same pham as gene 57 of redfox</t>
  </si>
  <si>
    <t>same pham as gene 58 of RedFox, can move start site up to 34494 to get longer ORF and better z value</t>
  </si>
  <si>
    <t>Glimmer @bp 35542; GeneMark @ 35494</t>
  </si>
  <si>
    <t>Yes, start 4, better Z values, ORF length 165</t>
  </si>
  <si>
    <t>start 4 @ 35494</t>
  </si>
  <si>
    <t>Q1: S17</t>
  </si>
  <si>
    <t>conservation of gene order in this region is not great</t>
  </si>
  <si>
    <t>same pham as gene 60 of redfox</t>
  </si>
  <si>
    <t>Not sure</t>
  </si>
  <si>
    <t>No matching pham with redfox, very poor coding potential, may need to be deleted</t>
  </si>
  <si>
    <t>Glimmer @bp 35953; GeneMark @ 35956</t>
  </si>
  <si>
    <t>same pham as gene 61 of redfox</t>
  </si>
  <si>
    <t xml:space="preserve">Hypothetical protein </t>
  </si>
  <si>
    <t>same pham as gene 62 of redfox</t>
  </si>
  <si>
    <t>same pham as gene 63 of redfox</t>
  </si>
  <si>
    <t>same pham as gene 64 of redfox</t>
  </si>
  <si>
    <t>same pham as gene 65 of redfox</t>
  </si>
  <si>
    <t>Glimmer @bp 37094</t>
  </si>
  <si>
    <t>same pham as gene 66 of redfox</t>
  </si>
  <si>
    <t>There is a potential gene in the gap. There is no DNAmaster blast information even after multiple blasting trials. No matching pham with redfox</t>
  </si>
  <si>
    <t>Glimmer @bp 37510; ** not called by GeneMark</t>
  </si>
  <si>
    <t>MerR-like helix-turn-helix DNA binding domain protein</t>
  </si>
  <si>
    <t>same pham as gene 70 of redfox, alignment was good but with small coverage</t>
  </si>
  <si>
    <t>Potential gene between gene 68 and 69, coding potential on frame 5 reverse strand with multiple start sites (upticks). Same pham as gene 71 of redfox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</si>
</sst>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sz val="11"/>
      <color rgb="FFFF0000"/>
      <name val="Calibri"/>
      <family val="2"/>
      <scheme val="minor"/>
    </font>
    <font>
      <b/>
      <sz val="20"/>
      <color rgb="FF000000"/>
      <name val="Calibri"/>
      <family val="2"/>
      <scheme val="minor"/>
    </font>
    <font>
      <b/>
      <sz val="11"/>
      <color rgb="FFFF0000"/>
      <name val="Calibri"/>
      <family val="2"/>
      <scheme val="minor"/>
    </font>
    <font>
      <i/>
      <sz val="11"/>
      <color rgb="FF666666"/>
      <name val="WordVisi_MSFontService"/>
      <charset val="1"/>
    </font>
    <font>
      <sz val="11"/>
      <color rgb="FF000000"/>
      <name val="Aptos Narrow"/>
    </font>
    <font>
      <sz val="10"/>
      <color rgb="FF000000"/>
      <name val="Arial"/>
      <family val="2"/>
    </font>
    <font>
      <i/>
      <sz val="11"/>
      <color rgb="FF666666"/>
      <name val="Arial"/>
      <family val="2"/>
      <charset val="1"/>
    </font>
    <font>
      <i/>
      <sz val="11"/>
      <color rgb="FF666666"/>
      <name val="Arial"/>
      <family val="2"/>
    </font>
    <font>
      <sz val="11"/>
      <color rgb="FF666666"/>
      <name val="Arial"/>
      <family val="2"/>
    </font>
    <font>
      <sz val="11"/>
      <color rgb="FF000000"/>
      <name val="Aptos"/>
      <family val="2"/>
    </font>
    <font>
      <b/>
      <sz val="12"/>
      <color rgb="FF000000"/>
      <name val="Calibri"/>
      <family val="2"/>
      <scheme val="minor"/>
    </font>
    <font>
      <sz val="11"/>
      <color rgb="FF000000"/>
      <name val="Calibri"/>
      <charset val="1"/>
    </font>
    <font>
      <sz val="11"/>
      <color rgb="FF000000"/>
      <name val="Calibri"/>
    </font>
    <font>
      <b/>
      <sz val="11"/>
      <color rgb="FF000000"/>
      <name val="Calibri"/>
    </font>
    <font>
      <b/>
      <sz val="11"/>
      <color rgb="FFFF0000"/>
      <name val="Calibri"/>
    </font>
    <font>
      <b/>
      <sz val="11"/>
      <color rgb="FFFFFF00"/>
      <name val="Calibri"/>
    </font>
    <font>
      <b/>
      <sz val="11"/>
      <color rgb="FF000000"/>
      <name val="Calibri"/>
      <scheme val="minor"/>
    </font>
    <font>
      <b/>
      <sz val="11"/>
      <color rgb="FFC00000"/>
      <name val="Calibri"/>
      <scheme val="minor"/>
    </font>
  </fonts>
  <fills count="10">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1"/>
      </right>
      <top/>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style="thin">
        <color indexed="64"/>
      </left>
      <right/>
      <top/>
      <bottom/>
      <diagonal/>
    </border>
    <border>
      <left style="thin">
        <color theme="1"/>
      </left>
      <right/>
      <top style="thin">
        <color theme="1"/>
      </top>
      <bottom style="thin">
        <color theme="1"/>
      </bottom>
      <diagonal/>
    </border>
    <border>
      <left/>
      <right/>
      <top style="thin">
        <color indexed="64"/>
      </top>
      <bottom style="thin">
        <color indexed="64"/>
      </bottom>
      <diagonal/>
    </border>
    <border>
      <left style="thin">
        <color theme="1"/>
      </left>
      <right style="thin">
        <color theme="1"/>
      </right>
      <top/>
      <bottom style="thin">
        <color theme="1"/>
      </bottom>
      <diagonal/>
    </border>
    <border>
      <left style="thin">
        <color rgb="FF000000"/>
      </left>
      <right style="thin">
        <color rgb="FF000000"/>
      </right>
      <top style="thin">
        <color rgb="FF000000"/>
      </top>
      <bottom style="thin">
        <color rgb="FF000000"/>
      </bottom>
      <diagonal/>
    </border>
    <border>
      <left/>
      <right/>
      <top style="thin">
        <color theme="1"/>
      </top>
      <bottom style="thin">
        <color theme="1"/>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thin">
        <color rgb="FF000000"/>
      </right>
      <top/>
      <bottom style="thin">
        <color rgb="FF000000"/>
      </bottom>
      <diagonal/>
    </border>
  </borders>
  <cellStyleXfs count="2">
    <xf numFmtId="0" fontId="0" fillId="0" borderId="0"/>
    <xf numFmtId="0" fontId="4" fillId="0" borderId="0" applyNumberFormat="0" applyFill="0" applyBorder="0" applyAlignment="0" applyProtection="0"/>
  </cellStyleXfs>
  <cellXfs count="96">
    <xf numFmtId="0" fontId="0" fillId="0" borderId="0" xfId="0"/>
    <xf numFmtId="0" fontId="0" fillId="0" borderId="1" xfId="0" applyBorder="1"/>
    <xf numFmtId="0" fontId="3" fillId="0" borderId="1" xfId="0" applyFont="1" applyBorder="1"/>
    <xf numFmtId="0" fontId="3" fillId="0" borderId="2" xfId="0" applyFont="1" applyBorder="1"/>
    <xf numFmtId="0" fontId="9" fillId="0" borderId="0" xfId="0" applyFont="1"/>
    <xf numFmtId="0" fontId="10" fillId="0" borderId="0" xfId="0" applyFont="1"/>
    <xf numFmtId="0" fontId="11" fillId="0" borderId="0" xfId="0" applyFont="1" applyAlignment="1">
      <alignment wrapText="1"/>
    </xf>
    <xf numFmtId="0" fontId="12" fillId="0" borderId="0" xfId="0" applyFont="1" applyAlignment="1">
      <alignment wrapText="1"/>
    </xf>
    <xf numFmtId="0" fontId="14" fillId="0" borderId="0" xfId="0" applyFont="1"/>
    <xf numFmtId="0" fontId="2" fillId="2" borderId="8" xfId="0" applyFont="1" applyFill="1" applyBorder="1" applyAlignment="1">
      <alignment horizontal="left" wrapText="1"/>
    </xf>
    <xf numFmtId="0" fontId="2" fillId="2" borderId="1" xfId="0" applyFont="1" applyFill="1" applyBorder="1" applyAlignment="1">
      <alignment horizontal="left"/>
    </xf>
    <xf numFmtId="0" fontId="3" fillId="0" borderId="1" xfId="0" applyFont="1" applyBorder="1" applyAlignment="1">
      <alignment horizontal="left"/>
    </xf>
    <xf numFmtId="9" fontId="3" fillId="0" borderId="1" xfId="0" applyNumberFormat="1" applyFont="1" applyBorder="1" applyAlignment="1">
      <alignment horizontal="left"/>
    </xf>
    <xf numFmtId="9" fontId="0" fillId="0" borderId="1" xfId="0" applyNumberFormat="1" applyBorder="1" applyAlignment="1">
      <alignment horizontal="left"/>
    </xf>
    <xf numFmtId="0" fontId="0" fillId="0" borderId="1" xfId="0" applyBorder="1" applyAlignment="1">
      <alignment horizontal="left"/>
    </xf>
    <xf numFmtId="10" fontId="0" fillId="0" borderId="1" xfId="0" applyNumberFormat="1" applyBorder="1" applyAlignment="1">
      <alignment horizontal="left"/>
    </xf>
    <xf numFmtId="11" fontId="3" fillId="0" borderId="1" xfId="0" applyNumberFormat="1" applyFont="1" applyBorder="1" applyAlignment="1">
      <alignment horizontal="left"/>
    </xf>
    <xf numFmtId="10" fontId="3" fillId="0" borderId="1" xfId="0" applyNumberFormat="1" applyFont="1" applyBorder="1" applyAlignment="1">
      <alignment horizontal="left"/>
    </xf>
    <xf numFmtId="0" fontId="0" fillId="0" borderId="0" xfId="0" applyAlignment="1">
      <alignment horizontal="left"/>
    </xf>
    <xf numFmtId="0" fontId="1" fillId="2" borderId="3" xfId="0" applyFont="1" applyFill="1" applyBorder="1" applyAlignment="1">
      <alignment horizontal="left" wrapText="1"/>
    </xf>
    <xf numFmtId="0" fontId="4" fillId="2" borderId="1" xfId="1" applyFill="1" applyBorder="1" applyAlignment="1">
      <alignment horizontal="left" wrapText="1"/>
    </xf>
    <xf numFmtId="0" fontId="1" fillId="3" borderId="13" xfId="0" applyFont="1" applyFill="1" applyBorder="1" applyAlignment="1">
      <alignment horizontal="left" wrapText="1"/>
    </xf>
    <xf numFmtId="0" fontId="0" fillId="2" borderId="3" xfId="0" applyFill="1" applyBorder="1" applyAlignment="1">
      <alignment horizontal="left"/>
    </xf>
    <xf numFmtId="0" fontId="1" fillId="2" borderId="14" xfId="0" applyFont="1" applyFill="1" applyBorder="1" applyAlignment="1">
      <alignment horizontal="left"/>
    </xf>
    <xf numFmtId="0" fontId="1" fillId="2" borderId="10" xfId="0" applyFont="1" applyFill="1" applyBorder="1" applyAlignment="1">
      <alignment horizontal="left"/>
    </xf>
    <xf numFmtId="0" fontId="1" fillId="2" borderId="13" xfId="0" applyFont="1" applyFill="1" applyBorder="1" applyAlignment="1">
      <alignment horizontal="left"/>
    </xf>
    <xf numFmtId="0" fontId="0" fillId="2" borderId="1" xfId="0" applyFill="1" applyBorder="1" applyAlignment="1">
      <alignment horizontal="left"/>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1" fillId="2" borderId="10" xfId="0" applyFont="1" applyFill="1" applyBorder="1" applyAlignment="1">
      <alignment horizontal="left" wrapText="1"/>
    </xf>
    <xf numFmtId="0" fontId="1" fillId="2" borderId="7" xfId="0" applyFont="1" applyFill="1" applyBorder="1" applyAlignment="1">
      <alignment horizontal="left" wrapText="1"/>
    </xf>
    <xf numFmtId="0" fontId="2" fillId="2" borderId="11" xfId="0" applyFont="1" applyFill="1" applyBorder="1" applyAlignment="1">
      <alignment horizontal="left" wrapText="1"/>
    </xf>
    <xf numFmtId="0" fontId="2" fillId="3" borderId="13" xfId="0" applyFont="1" applyFill="1" applyBorder="1" applyAlignment="1">
      <alignment horizontal="left" wrapText="1"/>
    </xf>
    <xf numFmtId="0" fontId="2" fillId="2" borderId="5" xfId="0" applyFont="1" applyFill="1" applyBorder="1" applyAlignment="1">
      <alignment horizontal="left" wrapText="1"/>
    </xf>
    <xf numFmtId="0" fontId="4" fillId="2" borderId="0" xfId="1" applyFill="1" applyAlignment="1">
      <alignment horizontal="left" wrapText="1"/>
    </xf>
    <xf numFmtId="0" fontId="2" fillId="2" borderId="5" xfId="0" applyFont="1" applyFill="1" applyBorder="1" applyAlignment="1">
      <alignment horizontal="left"/>
    </xf>
    <xf numFmtId="0" fontId="2" fillId="2" borderId="8" xfId="0" applyFont="1" applyFill="1" applyBorder="1" applyAlignment="1">
      <alignment horizontal="left"/>
    </xf>
    <xf numFmtId="0" fontId="2" fillId="2" borderId="12" xfId="0" applyFont="1" applyFill="1" applyBorder="1" applyAlignment="1">
      <alignment horizontal="left"/>
    </xf>
    <xf numFmtId="0" fontId="2" fillId="2" borderId="3" xfId="0" applyFont="1" applyFill="1" applyBorder="1" applyAlignment="1">
      <alignment horizontal="left"/>
    </xf>
    <xf numFmtId="0" fontId="3" fillId="2" borderId="1" xfId="0" applyFont="1" applyFill="1" applyBorder="1" applyAlignment="1">
      <alignment horizontal="left"/>
    </xf>
    <xf numFmtId="0" fontId="3" fillId="0" borderId="5" xfId="0" applyFont="1" applyBorder="1" applyAlignment="1">
      <alignment horizontal="left"/>
    </xf>
    <xf numFmtId="0" fontId="3" fillId="5" borderId="1" xfId="0" applyFont="1" applyFill="1" applyBorder="1" applyAlignment="1">
      <alignment horizontal="left"/>
    </xf>
    <xf numFmtId="0" fontId="3" fillId="6" borderId="1" xfId="0" applyFont="1" applyFill="1" applyBorder="1" applyAlignment="1">
      <alignment horizontal="left"/>
    </xf>
    <xf numFmtId="0" fontId="3" fillId="7" borderId="1" xfId="0" applyFont="1" applyFill="1" applyBorder="1" applyAlignment="1">
      <alignment horizontal="left"/>
    </xf>
    <xf numFmtId="0" fontId="3" fillId="7" borderId="4" xfId="0" applyFont="1" applyFill="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3" fillId="6" borderId="7" xfId="0" applyFont="1" applyFill="1" applyBorder="1" applyAlignment="1">
      <alignment horizontal="left"/>
    </xf>
    <xf numFmtId="0" fontId="3" fillId="7" borderId="7" xfId="0" applyFont="1" applyFill="1" applyBorder="1" applyAlignment="1">
      <alignment horizontal="left"/>
    </xf>
    <xf numFmtId="0" fontId="9" fillId="0" borderId="0" xfId="0" applyFont="1" applyAlignment="1">
      <alignment horizontal="left"/>
    </xf>
    <xf numFmtId="3" fontId="3" fillId="0" borderId="1" xfId="0" applyNumberFormat="1" applyFont="1" applyBorder="1" applyAlignment="1">
      <alignment horizontal="left"/>
    </xf>
    <xf numFmtId="0" fontId="3" fillId="0" borderId="0" xfId="0" applyFont="1"/>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xf>
    <xf numFmtId="0" fontId="2" fillId="2" borderId="7" xfId="0" applyFont="1" applyFill="1" applyBorder="1" applyAlignment="1">
      <alignment horizontal="left" wrapText="1"/>
    </xf>
    <xf numFmtId="0" fontId="7" fillId="2" borderId="1" xfId="0" applyFont="1" applyFill="1" applyBorder="1" applyAlignment="1">
      <alignment horizontal="left" wrapText="1"/>
    </xf>
    <xf numFmtId="0" fontId="10" fillId="8" borderId="18" xfId="0" applyFont="1" applyFill="1" applyBorder="1" applyAlignment="1">
      <alignment wrapText="1" readingOrder="1"/>
    </xf>
    <xf numFmtId="0" fontId="16" fillId="0" borderId="0" xfId="0" applyFont="1"/>
    <xf numFmtId="0" fontId="17" fillId="0" borderId="0" xfId="0" applyFont="1"/>
    <xf numFmtId="0" fontId="8" fillId="0" borderId="0" xfId="0" applyFont="1" applyAlignment="1">
      <alignment horizontal="left"/>
    </xf>
    <xf numFmtId="11" fontId="8" fillId="0" borderId="0" xfId="0" applyNumberFormat="1" applyFont="1" applyAlignment="1">
      <alignment horizontal="left"/>
    </xf>
    <xf numFmtId="0" fontId="3" fillId="5" borderId="7" xfId="0" applyFont="1" applyFill="1" applyBorder="1" applyAlignment="1">
      <alignment horizontal="left"/>
    </xf>
    <xf numFmtId="0" fontId="3" fillId="5" borderId="1" xfId="0" applyFont="1" applyFill="1" applyBorder="1"/>
    <xf numFmtId="0" fontId="3" fillId="9" borderId="1" xfId="0" applyFont="1" applyFill="1" applyBorder="1"/>
    <xf numFmtId="0" fontId="3" fillId="9" borderId="3" xfId="0" applyFont="1" applyFill="1" applyBorder="1"/>
    <xf numFmtId="0" fontId="3" fillId="9" borderId="7" xfId="0" applyFont="1" applyFill="1" applyBorder="1" applyAlignment="1">
      <alignment horizontal="left"/>
    </xf>
    <xf numFmtId="0" fontId="3" fillId="9" borderId="5" xfId="0" applyFont="1" applyFill="1" applyBorder="1" applyAlignment="1">
      <alignment horizontal="left"/>
    </xf>
    <xf numFmtId="0" fontId="9" fillId="9" borderId="0" xfId="0" applyFont="1" applyFill="1"/>
    <xf numFmtId="0" fontId="0" fillId="0" borderId="13" xfId="0" applyBorder="1" applyAlignment="1">
      <alignment horizontal="left"/>
    </xf>
    <xf numFmtId="0" fontId="0" fillId="0" borderId="2" xfId="0" applyBorder="1"/>
    <xf numFmtId="0" fontId="3" fillId="0" borderId="4" xfId="0" applyFont="1" applyBorder="1"/>
    <xf numFmtId="11" fontId="3" fillId="9" borderId="1" xfId="0" applyNumberFormat="1" applyFont="1" applyFill="1" applyBorder="1" applyAlignment="1">
      <alignment horizontal="left"/>
    </xf>
    <xf numFmtId="0" fontId="3" fillId="9" borderId="1" xfId="0" applyFont="1" applyFill="1" applyBorder="1" applyAlignment="1">
      <alignment horizontal="left"/>
    </xf>
    <xf numFmtId="0" fontId="0" fillId="9" borderId="1" xfId="0" applyFill="1" applyBorder="1" applyAlignment="1">
      <alignment horizontal="left"/>
    </xf>
    <xf numFmtId="0" fontId="0" fillId="9" borderId="1" xfId="0" applyFill="1" applyBorder="1"/>
    <xf numFmtId="0" fontId="0" fillId="5" borderId="0" xfId="0" applyFill="1" applyAlignment="1">
      <alignment horizontal="left"/>
    </xf>
    <xf numFmtId="0" fontId="3" fillId="4" borderId="1" xfId="0" applyFont="1" applyFill="1" applyBorder="1"/>
    <xf numFmtId="0" fontId="18"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13" xfId="0" applyBorder="1"/>
    <xf numFmtId="0" fontId="1" fillId="2" borderId="9" xfId="0" applyFont="1" applyFill="1" applyBorder="1" applyAlignment="1">
      <alignment horizontal="left" wrapText="1"/>
    </xf>
    <xf numFmtId="0" fontId="1" fillId="2" borderId="0" xfId="0" applyFont="1" applyFill="1" applyAlignment="1">
      <alignment horizontal="left" wrapText="1"/>
    </xf>
    <xf numFmtId="0" fontId="1" fillId="2" borderId="6" xfId="0" applyFont="1" applyFill="1" applyBorder="1" applyAlignment="1">
      <alignment horizontal="left" wrapText="1"/>
    </xf>
    <xf numFmtId="0" fontId="1" fillId="2" borderId="17" xfId="0" applyFont="1" applyFill="1" applyBorder="1" applyAlignment="1">
      <alignment horizontal="left" wrapText="1"/>
    </xf>
    <xf numFmtId="0" fontId="1" fillId="3" borderId="13" xfId="0" applyFont="1" applyFill="1" applyBorder="1" applyAlignment="1">
      <alignment horizontal="left" wrapText="1"/>
    </xf>
    <xf numFmtId="0" fontId="1" fillId="2" borderId="13" xfId="0"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2" fillId="2" borderId="8" xfId="0" applyFont="1" applyFill="1" applyBorder="1" applyAlignment="1">
      <alignment horizontal="left" wrapText="1"/>
    </xf>
    <xf numFmtId="0" fontId="2" fillId="2" borderId="15" xfId="0" applyFont="1" applyFill="1" applyBorder="1" applyAlignment="1">
      <alignment horizontal="left" wrapText="1"/>
    </xf>
    <xf numFmtId="0" fontId="2" fillId="2" borderId="16"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e/2PACX-1vToasuRfxx_yfLa9ECFN4_6okwNI_5AJGWZ3NCy53Gz0QfoNrhAQ48HnBuSD1hsrY0zUTTn6EP3MGK_/pubhtml?gid=0&amp;single=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DD819-2368-4439-BD14-262F4A61116D}">
  <dimension ref="A1:AH104"/>
  <sheetViews>
    <sheetView tabSelected="1" topLeftCell="A22" workbookViewId="0">
      <pane xSplit="1" topLeftCell="B1" activePane="topRight" state="frozen"/>
      <selection pane="topRight" activeCell="U70" sqref="U70"/>
    </sheetView>
  </sheetViews>
  <sheetFormatPr defaultColWidth="9.140625" defaultRowHeight="15"/>
  <cols>
    <col min="1" max="1" width="9.140625" style="18"/>
    <col min="2" max="3" width="7.140625" style="18" bestFit="1" customWidth="1"/>
    <col min="4" max="4" width="11.28515625" style="18" bestFit="1" customWidth="1"/>
    <col min="5" max="5" width="9" style="18" customWidth="1"/>
    <col min="6" max="6" width="15.85546875" style="18" customWidth="1"/>
    <col min="7" max="8" width="18.140625" style="18" customWidth="1"/>
    <col min="9" max="9" width="60.5703125" style="18" bestFit="1" customWidth="1"/>
    <col min="10" max="10" width="15.42578125" style="18" customWidth="1"/>
    <col min="11" max="11" width="20.28515625" style="18" bestFit="1" customWidth="1"/>
    <col min="12" max="12" width="21.85546875" style="18" bestFit="1" customWidth="1"/>
    <col min="13" max="13" width="15.7109375" style="18" customWidth="1"/>
    <col min="14" max="14" width="9.42578125" style="18" customWidth="1"/>
    <col min="15" max="15" width="9.140625" style="18"/>
    <col min="16" max="16" width="43.42578125" style="18" bestFit="1" customWidth="1"/>
    <col min="17" max="17" width="19.42578125" style="18" bestFit="1" customWidth="1"/>
    <col min="18" max="18" width="10.42578125" style="18" bestFit="1" customWidth="1"/>
    <col min="19" max="19" width="25.28515625" style="18" bestFit="1" customWidth="1"/>
    <col min="20" max="20" width="33.42578125" style="18" bestFit="1" customWidth="1"/>
    <col min="21" max="21" width="22.85546875" style="18" customWidth="1"/>
    <col min="22" max="22" width="26.85546875" style="18" bestFit="1" customWidth="1"/>
    <col min="23" max="23" width="25.42578125" style="18" bestFit="1" customWidth="1"/>
    <col min="24" max="24" width="17.7109375" style="18" customWidth="1"/>
    <col min="25" max="25" width="11.85546875" style="18" bestFit="1" customWidth="1"/>
    <col min="26" max="26" width="12.140625" style="18" bestFit="1" customWidth="1"/>
    <col min="27" max="27" width="11.42578125" style="18" bestFit="1" customWidth="1"/>
    <col min="28" max="28" width="33.42578125" style="18" bestFit="1" customWidth="1"/>
    <col min="29" max="29" width="70" style="18" bestFit="1" customWidth="1"/>
    <col min="30" max="30" width="30.7109375" style="18" bestFit="1" customWidth="1"/>
    <col min="31" max="31" width="23.42578125" style="18" bestFit="1" customWidth="1"/>
    <col min="32" max="32" width="44.7109375" style="18" bestFit="1" customWidth="1"/>
    <col min="33" max="33" width="202.42578125" style="18" bestFit="1" customWidth="1"/>
    <col min="34" max="16384" width="9.140625" style="18"/>
  </cols>
  <sheetData>
    <row r="1" spans="1:34" ht="134.25" customHeight="1">
      <c r="A1" s="85"/>
      <c r="B1" s="86"/>
      <c r="C1" s="86"/>
      <c r="D1" s="86"/>
      <c r="E1" s="86"/>
      <c r="F1" s="86"/>
      <c r="G1" s="86"/>
      <c r="H1" s="86"/>
      <c r="I1" s="87"/>
      <c r="J1" s="19"/>
      <c r="K1" s="20"/>
      <c r="L1" s="56" t="s">
        <v>456</v>
      </c>
      <c r="M1" s="85" t="s">
        <v>457</v>
      </c>
      <c r="N1" s="86"/>
      <c r="O1" s="86"/>
      <c r="P1" s="86"/>
      <c r="Q1" s="86"/>
      <c r="R1" s="88"/>
      <c r="S1" s="89" t="s">
        <v>458</v>
      </c>
      <c r="T1" s="89"/>
      <c r="U1" s="22"/>
      <c r="V1" s="57" t="s">
        <v>459</v>
      </c>
      <c r="W1" s="90" t="s">
        <v>1</v>
      </c>
      <c r="X1" s="90"/>
      <c r="Y1" s="90"/>
      <c r="Z1" s="90"/>
      <c r="AA1" s="90"/>
      <c r="AB1" s="90"/>
      <c r="AC1" s="23" t="s">
        <v>2</v>
      </c>
      <c r="AD1" s="24" t="s">
        <v>3</v>
      </c>
      <c r="AE1" s="25" t="s">
        <v>4</v>
      </c>
      <c r="AF1" s="58" t="s">
        <v>460</v>
      </c>
      <c r="AG1" s="26"/>
    </row>
    <row r="2" spans="1:34" ht="239.25" customHeight="1">
      <c r="A2" s="27" t="s">
        <v>5</v>
      </c>
      <c r="B2" s="91" t="s">
        <v>6</v>
      </c>
      <c r="C2" s="91"/>
      <c r="D2" s="10" t="s">
        <v>7</v>
      </c>
      <c r="E2" s="27" t="s">
        <v>8</v>
      </c>
      <c r="F2" s="27" t="s">
        <v>461</v>
      </c>
      <c r="G2" s="82" t="s">
        <v>462</v>
      </c>
      <c r="H2" s="83" t="s">
        <v>463</v>
      </c>
      <c r="I2" s="59" t="s">
        <v>464</v>
      </c>
      <c r="J2" s="29" t="s">
        <v>465</v>
      </c>
      <c r="K2" s="27" t="s">
        <v>9</v>
      </c>
      <c r="L2" s="60" t="s">
        <v>10</v>
      </c>
      <c r="M2" s="30" t="s">
        <v>11</v>
      </c>
      <c r="N2" s="31" t="s">
        <v>12</v>
      </c>
      <c r="O2" s="32" t="s">
        <v>13</v>
      </c>
      <c r="P2" s="28" t="s">
        <v>0</v>
      </c>
      <c r="Q2" s="92" t="s">
        <v>14</v>
      </c>
      <c r="R2" s="92"/>
      <c r="S2" s="33" t="s">
        <v>466</v>
      </c>
      <c r="T2" s="21" t="s">
        <v>467</v>
      </c>
      <c r="U2" s="29" t="s">
        <v>15</v>
      </c>
      <c r="V2" s="60" t="s">
        <v>16</v>
      </c>
      <c r="W2" s="34" t="s">
        <v>17</v>
      </c>
      <c r="X2" s="9" t="s">
        <v>468</v>
      </c>
      <c r="Y2" s="93" t="s">
        <v>18</v>
      </c>
      <c r="Z2" s="94"/>
      <c r="AA2" s="95"/>
      <c r="AB2" s="34" t="s">
        <v>19</v>
      </c>
      <c r="AC2" s="34" t="s">
        <v>20</v>
      </c>
      <c r="AD2" s="34" t="s">
        <v>21</v>
      </c>
      <c r="AE2" s="34" t="s">
        <v>469</v>
      </c>
      <c r="AF2" s="35" t="s">
        <v>22</v>
      </c>
      <c r="AG2" s="27" t="s">
        <v>23</v>
      </c>
    </row>
    <row r="3" spans="1:34">
      <c r="A3" s="10"/>
      <c r="B3" s="10" t="s">
        <v>24</v>
      </c>
      <c r="C3" s="10" t="s">
        <v>25</v>
      </c>
      <c r="D3" s="10"/>
      <c r="E3" s="10"/>
      <c r="F3" s="10"/>
      <c r="G3" s="10"/>
      <c r="H3" s="10"/>
      <c r="I3" s="36"/>
      <c r="J3" s="10"/>
      <c r="K3" s="10"/>
      <c r="L3" s="10"/>
      <c r="M3" s="37"/>
      <c r="N3" s="38"/>
      <c r="O3" s="39"/>
      <c r="P3" s="10"/>
      <c r="Q3" s="10" t="s">
        <v>26</v>
      </c>
      <c r="R3" s="10" t="s">
        <v>27</v>
      </c>
      <c r="S3" s="36"/>
      <c r="T3" s="36"/>
      <c r="U3" s="40"/>
      <c r="V3" s="40"/>
      <c r="W3" s="10"/>
      <c r="X3" s="10"/>
      <c r="Y3" s="10" t="s">
        <v>28</v>
      </c>
      <c r="Z3" s="10" t="s">
        <v>29</v>
      </c>
      <c r="AA3" s="10" t="s">
        <v>30</v>
      </c>
      <c r="AB3" s="10"/>
      <c r="AC3" s="10"/>
      <c r="AD3" s="10"/>
      <c r="AE3" s="10"/>
      <c r="AF3" s="26"/>
      <c r="AG3" s="10"/>
    </row>
    <row r="4" spans="1:34">
      <c r="A4" s="11">
        <v>1</v>
      </c>
      <c r="B4" s="11">
        <v>102</v>
      </c>
      <c r="C4" s="11">
        <v>410</v>
      </c>
      <c r="D4" s="11">
        <f>C4-B4+1</f>
        <v>309</v>
      </c>
      <c r="E4" s="11" t="s">
        <v>31</v>
      </c>
      <c r="F4" s="11" t="s">
        <v>32</v>
      </c>
      <c r="G4" s="11"/>
      <c r="H4" s="11"/>
      <c r="I4" s="2" t="s">
        <v>470</v>
      </c>
      <c r="J4" s="11" t="s">
        <v>33</v>
      </c>
      <c r="K4" s="11" t="s">
        <v>34</v>
      </c>
      <c r="L4" s="11" t="s">
        <v>35</v>
      </c>
      <c r="M4" s="11">
        <v>309</v>
      </c>
      <c r="N4" s="41"/>
      <c r="O4" s="2" t="s">
        <v>36</v>
      </c>
      <c r="P4" s="2" t="s">
        <v>37</v>
      </c>
      <c r="Q4" s="11">
        <v>1.1919999999999999</v>
      </c>
      <c r="R4" s="11">
        <v>-4.2850000000000001</v>
      </c>
      <c r="S4" s="2" t="s">
        <v>38</v>
      </c>
      <c r="T4" s="2" t="s">
        <v>38</v>
      </c>
      <c r="U4" s="2" t="s">
        <v>39</v>
      </c>
      <c r="V4" s="2" t="s">
        <v>471</v>
      </c>
      <c r="W4" s="2" t="s">
        <v>40</v>
      </c>
      <c r="X4" s="2" t="s">
        <v>41</v>
      </c>
      <c r="Y4" s="11">
        <v>0</v>
      </c>
      <c r="Z4" s="12">
        <v>1</v>
      </c>
      <c r="AA4" s="13">
        <v>1</v>
      </c>
      <c r="AB4" s="2" t="s">
        <v>42</v>
      </c>
      <c r="AC4" s="2" t="s">
        <v>43</v>
      </c>
      <c r="AD4" s="2" t="s">
        <v>44</v>
      </c>
      <c r="AE4" s="2" t="s">
        <v>34</v>
      </c>
      <c r="AF4" s="1" t="s">
        <v>42</v>
      </c>
      <c r="AG4" s="11" t="s">
        <v>472</v>
      </c>
      <c r="AH4" s="2"/>
    </row>
    <row r="5" spans="1:34">
      <c r="A5" s="11">
        <v>2</v>
      </c>
      <c r="B5" s="11">
        <v>370</v>
      </c>
      <c r="C5" s="11">
        <v>1992</v>
      </c>
      <c r="D5" s="11">
        <f t="shared" ref="D5:D68" si="0">C5-B5+1</f>
        <v>1623</v>
      </c>
      <c r="E5" s="11" t="s">
        <v>46</v>
      </c>
      <c r="F5" s="11" t="s">
        <v>47</v>
      </c>
      <c r="G5" s="11"/>
      <c r="H5" s="42">
        <v>40</v>
      </c>
      <c r="I5" s="2" t="s">
        <v>48</v>
      </c>
      <c r="J5" s="11" t="s">
        <v>33</v>
      </c>
      <c r="K5" s="11" t="s">
        <v>473</v>
      </c>
      <c r="L5" s="11" t="s">
        <v>35</v>
      </c>
      <c r="M5" s="11">
        <v>1623</v>
      </c>
      <c r="N5" s="11">
        <v>2</v>
      </c>
      <c r="O5" s="2" t="s">
        <v>36</v>
      </c>
      <c r="P5" s="2" t="s">
        <v>49</v>
      </c>
      <c r="Q5" s="11">
        <v>1.1000000000000001</v>
      </c>
      <c r="R5" s="11">
        <v>-7.0419999999999998</v>
      </c>
      <c r="S5" s="2" t="s">
        <v>50</v>
      </c>
      <c r="T5" s="2" t="s">
        <v>51</v>
      </c>
      <c r="U5" s="2" t="s">
        <v>52</v>
      </c>
      <c r="V5" s="2" t="s">
        <v>53</v>
      </c>
      <c r="W5" s="2" t="s">
        <v>54</v>
      </c>
      <c r="X5" s="2" t="s">
        <v>55</v>
      </c>
      <c r="Y5" s="16">
        <v>5.2999999999999999E-28</v>
      </c>
      <c r="Z5" s="12">
        <v>1</v>
      </c>
      <c r="AA5" s="15">
        <v>0.86109999999999998</v>
      </c>
      <c r="AB5" s="2" t="s">
        <v>474</v>
      </c>
      <c r="AC5" s="2" t="s">
        <v>57</v>
      </c>
      <c r="AD5" s="2" t="s">
        <v>58</v>
      </c>
      <c r="AE5" s="2" t="s">
        <v>34</v>
      </c>
      <c r="AF5" s="1" t="s">
        <v>56</v>
      </c>
      <c r="AG5" s="11" t="s">
        <v>475</v>
      </c>
      <c r="AH5" s="2"/>
    </row>
    <row r="6" spans="1:34">
      <c r="A6" s="11">
        <v>3</v>
      </c>
      <c r="B6" s="11">
        <v>2010</v>
      </c>
      <c r="C6" s="11">
        <v>2318</v>
      </c>
      <c r="D6" s="11">
        <f t="shared" si="0"/>
        <v>309</v>
      </c>
      <c r="E6" s="11" t="s">
        <v>31</v>
      </c>
      <c r="F6" s="11" t="s">
        <v>32</v>
      </c>
      <c r="G6" s="43">
        <f t="shared" ref="G6:G13" si="1">B6-C5</f>
        <v>18</v>
      </c>
      <c r="H6" s="11"/>
      <c r="I6" s="2" t="s">
        <v>59</v>
      </c>
      <c r="J6" s="11" t="s">
        <v>33</v>
      </c>
      <c r="K6" s="11" t="s">
        <v>60</v>
      </c>
      <c r="L6" s="11" t="s">
        <v>35</v>
      </c>
      <c r="M6" s="11">
        <v>309</v>
      </c>
      <c r="N6" s="11">
        <v>6</v>
      </c>
      <c r="O6" s="2" t="s">
        <v>36</v>
      </c>
      <c r="P6" s="2" t="s">
        <v>61</v>
      </c>
      <c r="Q6" s="11">
        <v>1.982</v>
      </c>
      <c r="R6" s="11">
        <v>-4.7590000000000003</v>
      </c>
      <c r="S6" s="2" t="s">
        <v>38</v>
      </c>
      <c r="T6" s="2" t="s">
        <v>62</v>
      </c>
      <c r="U6" s="2" t="s">
        <v>63</v>
      </c>
      <c r="V6" s="2" t="s">
        <v>64</v>
      </c>
      <c r="W6" s="2" t="s">
        <v>65</v>
      </c>
      <c r="X6" s="2" t="s">
        <v>66</v>
      </c>
      <c r="Y6" s="11">
        <v>0</v>
      </c>
      <c r="Z6" s="11">
        <v>100</v>
      </c>
      <c r="AA6" s="14">
        <v>100</v>
      </c>
      <c r="AB6" s="55" t="s">
        <v>67</v>
      </c>
      <c r="AC6" s="4" t="s">
        <v>68</v>
      </c>
      <c r="AD6" s="2" t="s">
        <v>69</v>
      </c>
      <c r="AE6" s="81" t="s">
        <v>45</v>
      </c>
      <c r="AF6" s="4" t="s">
        <v>67</v>
      </c>
      <c r="AG6" s="2" t="s">
        <v>476</v>
      </c>
    </row>
    <row r="7" spans="1:34">
      <c r="A7" s="11">
        <v>4</v>
      </c>
      <c r="B7" s="11">
        <v>2335</v>
      </c>
      <c r="C7" s="11">
        <v>4254</v>
      </c>
      <c r="D7" s="11">
        <f t="shared" si="0"/>
        <v>1920</v>
      </c>
      <c r="E7" s="11" t="s">
        <v>46</v>
      </c>
      <c r="F7" s="11" t="s">
        <v>32</v>
      </c>
      <c r="G7" s="43">
        <f t="shared" si="1"/>
        <v>17</v>
      </c>
      <c r="H7" s="11"/>
      <c r="I7" s="68" t="s">
        <v>477</v>
      </c>
      <c r="J7" s="11" t="s">
        <v>35</v>
      </c>
      <c r="K7" s="11" t="s">
        <v>60</v>
      </c>
      <c r="L7" s="11" t="s">
        <v>35</v>
      </c>
      <c r="M7" s="11">
        <v>1920</v>
      </c>
      <c r="N7" s="11">
        <v>1</v>
      </c>
      <c r="O7" s="2" t="s">
        <v>71</v>
      </c>
      <c r="P7" s="2" t="s">
        <v>72</v>
      </c>
      <c r="Q7" s="11">
        <v>2.7210000000000001</v>
      </c>
      <c r="R7" s="11">
        <v>-3.7919999999999998</v>
      </c>
      <c r="S7" s="2" t="s">
        <v>38</v>
      </c>
      <c r="T7" s="2" t="s">
        <v>38</v>
      </c>
      <c r="U7" s="2" t="s">
        <v>73</v>
      </c>
      <c r="V7" s="2" t="s">
        <v>74</v>
      </c>
      <c r="W7" s="2" t="s">
        <v>75</v>
      </c>
      <c r="X7" s="2" t="s">
        <v>76</v>
      </c>
      <c r="Y7" s="11">
        <v>0</v>
      </c>
      <c r="Z7" s="12">
        <v>1</v>
      </c>
      <c r="AA7" s="15">
        <v>1</v>
      </c>
      <c r="AB7" s="2" t="s">
        <v>77</v>
      </c>
      <c r="AC7" s="2" t="s">
        <v>78</v>
      </c>
      <c r="AD7" s="2" t="s">
        <v>79</v>
      </c>
      <c r="AE7" s="2" t="s">
        <v>34</v>
      </c>
      <c r="AF7" s="1" t="s">
        <v>80</v>
      </c>
      <c r="AG7" s="68" t="s">
        <v>478</v>
      </c>
    </row>
    <row r="8" spans="1:34">
      <c r="A8" s="11">
        <v>5</v>
      </c>
      <c r="B8" s="11">
        <v>4280</v>
      </c>
      <c r="C8" s="11">
        <v>5032</v>
      </c>
      <c r="D8" s="11">
        <f t="shared" si="0"/>
        <v>753</v>
      </c>
      <c r="E8" s="11" t="s">
        <v>46</v>
      </c>
      <c r="F8" s="11" t="s">
        <v>81</v>
      </c>
      <c r="G8" s="44">
        <f t="shared" si="1"/>
        <v>26</v>
      </c>
      <c r="H8" s="11"/>
      <c r="I8" s="68" t="s">
        <v>479</v>
      </c>
      <c r="J8" s="11" t="s">
        <v>35</v>
      </c>
      <c r="K8" s="11" t="s">
        <v>60</v>
      </c>
      <c r="L8" s="11" t="s">
        <v>35</v>
      </c>
      <c r="M8" s="11">
        <v>753</v>
      </c>
      <c r="N8" s="11">
        <v>6</v>
      </c>
      <c r="O8" s="2" t="s">
        <v>36</v>
      </c>
      <c r="P8" s="2" t="s">
        <v>82</v>
      </c>
      <c r="Q8" s="11">
        <v>2.641</v>
      </c>
      <c r="R8" s="11">
        <v>-3.306</v>
      </c>
      <c r="S8" s="2" t="s">
        <v>38</v>
      </c>
      <c r="T8" s="2" t="s">
        <v>38</v>
      </c>
      <c r="U8" s="2" t="s">
        <v>83</v>
      </c>
      <c r="V8" s="2" t="s">
        <v>84</v>
      </c>
      <c r="W8" s="2" t="s">
        <v>85</v>
      </c>
      <c r="X8" s="2" t="s">
        <v>86</v>
      </c>
      <c r="Y8" s="11">
        <v>0</v>
      </c>
      <c r="Z8" s="12">
        <v>0.94399999999999995</v>
      </c>
      <c r="AA8" s="13">
        <v>1</v>
      </c>
      <c r="AB8" s="2" t="s">
        <v>87</v>
      </c>
      <c r="AC8" s="2" t="s">
        <v>88</v>
      </c>
      <c r="AD8" s="2" t="s">
        <v>79</v>
      </c>
      <c r="AE8" s="2" t="s">
        <v>34</v>
      </c>
      <c r="AF8" s="1" t="s">
        <v>480</v>
      </c>
      <c r="AG8" s="2" t="s">
        <v>481</v>
      </c>
    </row>
    <row r="9" spans="1:34">
      <c r="A9" s="11">
        <v>6</v>
      </c>
      <c r="B9" s="11">
        <v>5115</v>
      </c>
      <c r="C9" s="11">
        <v>6428</v>
      </c>
      <c r="D9" s="11">
        <f t="shared" si="0"/>
        <v>1314</v>
      </c>
      <c r="E9" s="11" t="s">
        <v>31</v>
      </c>
      <c r="F9" s="11" t="s">
        <v>81</v>
      </c>
      <c r="G9" s="44">
        <f t="shared" si="1"/>
        <v>83</v>
      </c>
      <c r="H9" s="11"/>
      <c r="I9" s="68" t="s">
        <v>91</v>
      </c>
      <c r="J9" s="11" t="s">
        <v>35</v>
      </c>
      <c r="K9" s="11" t="s">
        <v>60</v>
      </c>
      <c r="L9" s="11" t="s">
        <v>35</v>
      </c>
      <c r="M9" s="11">
        <v>1314</v>
      </c>
      <c r="N9" s="11">
        <v>4</v>
      </c>
      <c r="O9" s="2" t="s">
        <v>71</v>
      </c>
      <c r="P9" s="2" t="s">
        <v>61</v>
      </c>
      <c r="Q9" s="11">
        <v>2.157</v>
      </c>
      <c r="R9" s="11">
        <v>-4.3769999999999998</v>
      </c>
      <c r="S9" s="2"/>
      <c r="T9" s="2" t="s">
        <v>62</v>
      </c>
      <c r="U9" s="2" t="s">
        <v>92</v>
      </c>
      <c r="V9" s="2" t="s">
        <v>93</v>
      </c>
      <c r="W9" s="2" t="s">
        <v>65</v>
      </c>
      <c r="X9" s="2" t="s">
        <v>66</v>
      </c>
      <c r="Y9" s="11">
        <v>0</v>
      </c>
      <c r="Z9" s="11">
        <v>100</v>
      </c>
      <c r="AA9" s="14">
        <v>100</v>
      </c>
      <c r="AB9" s="2" t="s">
        <v>94</v>
      </c>
      <c r="AC9" s="1" t="s">
        <v>95</v>
      </c>
      <c r="AD9" s="2" t="s">
        <v>79</v>
      </c>
      <c r="AE9" s="2" t="s">
        <v>96</v>
      </c>
      <c r="AF9" s="1" t="s">
        <v>94</v>
      </c>
      <c r="AG9" s="2" t="s">
        <v>482</v>
      </c>
    </row>
    <row r="10" spans="1:34">
      <c r="A10" s="11">
        <v>7</v>
      </c>
      <c r="B10" s="11">
        <v>6510</v>
      </c>
      <c r="C10" s="11">
        <v>6692</v>
      </c>
      <c r="D10" s="11">
        <f t="shared" si="0"/>
        <v>183</v>
      </c>
      <c r="E10" s="11" t="s">
        <v>31</v>
      </c>
      <c r="F10" s="11" t="s">
        <v>81</v>
      </c>
      <c r="G10" s="44">
        <f t="shared" si="1"/>
        <v>82</v>
      </c>
      <c r="H10" s="11"/>
      <c r="I10" s="68" t="s">
        <v>97</v>
      </c>
      <c r="J10" s="11" t="s">
        <v>35</v>
      </c>
      <c r="K10" s="11" t="s">
        <v>60</v>
      </c>
      <c r="L10" s="11" t="s">
        <v>35</v>
      </c>
      <c r="M10" s="11">
        <v>183</v>
      </c>
      <c r="N10" s="11">
        <v>1</v>
      </c>
      <c r="O10" s="2" t="s">
        <v>36</v>
      </c>
      <c r="P10" s="2" t="s">
        <v>98</v>
      </c>
      <c r="Q10" s="11">
        <v>3.056</v>
      </c>
      <c r="R10" s="11">
        <v>-2.5840000000000001</v>
      </c>
      <c r="S10" s="2"/>
      <c r="T10" s="2" t="s">
        <v>99</v>
      </c>
      <c r="U10" s="2" t="s">
        <v>100</v>
      </c>
      <c r="V10" s="2" t="s">
        <v>101</v>
      </c>
      <c r="W10" s="2" t="s">
        <v>102</v>
      </c>
      <c r="X10" s="2" t="s">
        <v>103</v>
      </c>
      <c r="Y10" s="16">
        <v>2E-99</v>
      </c>
      <c r="Z10" s="11">
        <v>100</v>
      </c>
      <c r="AA10" s="14">
        <v>100</v>
      </c>
      <c r="AB10" s="2" t="s">
        <v>104</v>
      </c>
      <c r="AC10" s="2" t="s">
        <v>105</v>
      </c>
      <c r="AD10" s="2" t="s">
        <v>58</v>
      </c>
      <c r="AE10" s="2" t="s">
        <v>34</v>
      </c>
      <c r="AF10" s="1" t="s">
        <v>89</v>
      </c>
      <c r="AG10" s="2" t="s">
        <v>483</v>
      </c>
    </row>
    <row r="11" spans="1:34">
      <c r="A11" s="11">
        <v>8</v>
      </c>
      <c r="B11" s="11">
        <v>6714</v>
      </c>
      <c r="C11" s="11">
        <v>7301</v>
      </c>
      <c r="D11" s="11">
        <f t="shared" si="0"/>
        <v>588</v>
      </c>
      <c r="E11" s="11" t="s">
        <v>31</v>
      </c>
      <c r="F11" s="11" t="s">
        <v>32</v>
      </c>
      <c r="G11" s="43">
        <f t="shared" si="1"/>
        <v>22</v>
      </c>
      <c r="H11" s="11"/>
      <c r="I11" s="68" t="s">
        <v>106</v>
      </c>
      <c r="J11" s="11" t="s">
        <v>35</v>
      </c>
      <c r="K11" s="11" t="s">
        <v>60</v>
      </c>
      <c r="L11" s="11" t="s">
        <v>35</v>
      </c>
      <c r="M11" s="11">
        <v>195</v>
      </c>
      <c r="N11" s="11">
        <v>1</v>
      </c>
      <c r="O11" s="2" t="s">
        <v>36</v>
      </c>
      <c r="P11" s="2" t="s">
        <v>72</v>
      </c>
      <c r="Q11" s="11">
        <v>2.641</v>
      </c>
      <c r="R11" s="11">
        <v>-3.3679999999999999</v>
      </c>
      <c r="S11" s="2" t="s">
        <v>107</v>
      </c>
      <c r="T11" s="2" t="s">
        <v>107</v>
      </c>
      <c r="U11" s="2" t="s">
        <v>108</v>
      </c>
      <c r="V11" s="2" t="s">
        <v>109</v>
      </c>
      <c r="W11" s="2" t="s">
        <v>110</v>
      </c>
      <c r="X11" s="2" t="s">
        <v>66</v>
      </c>
      <c r="Y11" s="11">
        <v>0</v>
      </c>
      <c r="Z11" s="12">
        <v>1</v>
      </c>
      <c r="AA11" s="15">
        <v>1</v>
      </c>
      <c r="AB11" s="2" t="s">
        <v>111</v>
      </c>
      <c r="AC11" s="2" t="s">
        <v>112</v>
      </c>
      <c r="AD11" s="2" t="s">
        <v>35</v>
      </c>
      <c r="AE11" s="2" t="s">
        <v>60</v>
      </c>
      <c r="AF11" s="1" t="s">
        <v>111</v>
      </c>
      <c r="AG11" s="2" t="s">
        <v>484</v>
      </c>
    </row>
    <row r="12" spans="1:34">
      <c r="A12" s="11">
        <v>9</v>
      </c>
      <c r="B12" s="11">
        <v>7312</v>
      </c>
      <c r="C12" s="11">
        <v>7650</v>
      </c>
      <c r="D12" s="11">
        <f t="shared" si="0"/>
        <v>339</v>
      </c>
      <c r="E12" s="11" t="s">
        <v>46</v>
      </c>
      <c r="F12" s="11" t="s">
        <v>32</v>
      </c>
      <c r="G12" s="43">
        <f t="shared" si="1"/>
        <v>11</v>
      </c>
      <c r="H12" s="11"/>
      <c r="I12" s="68" t="s">
        <v>113</v>
      </c>
      <c r="J12" s="11" t="s">
        <v>33</v>
      </c>
      <c r="K12" s="11" t="s">
        <v>60</v>
      </c>
      <c r="L12" s="11" t="s">
        <v>35</v>
      </c>
      <c r="M12" s="11">
        <v>339</v>
      </c>
      <c r="N12" s="11">
        <v>5</v>
      </c>
      <c r="O12" s="2" t="s">
        <v>36</v>
      </c>
      <c r="P12" s="2" t="s">
        <v>114</v>
      </c>
      <c r="Q12" s="11">
        <v>1.9830000000000001</v>
      </c>
      <c r="R12" s="11">
        <v>-4.7389999999999999</v>
      </c>
      <c r="S12" s="2" t="s">
        <v>60</v>
      </c>
      <c r="T12" s="2" t="s">
        <v>115</v>
      </c>
      <c r="U12" s="2" t="s">
        <v>116</v>
      </c>
      <c r="V12" s="2" t="s">
        <v>117</v>
      </c>
      <c r="W12" s="2" t="s">
        <v>118</v>
      </c>
      <c r="X12" s="2" t="s">
        <v>66</v>
      </c>
      <c r="Y12" s="11">
        <v>0</v>
      </c>
      <c r="Z12" s="12">
        <v>1</v>
      </c>
      <c r="AA12" s="15">
        <v>0.99109999999999998</v>
      </c>
      <c r="AB12" s="2" t="s">
        <v>119</v>
      </c>
      <c r="AC12" s="2" t="s">
        <v>120</v>
      </c>
      <c r="AD12" s="2" t="s">
        <v>69</v>
      </c>
      <c r="AE12" s="2" t="s">
        <v>60</v>
      </c>
      <c r="AF12" s="1" t="s">
        <v>119</v>
      </c>
      <c r="AG12" s="2" t="s">
        <v>485</v>
      </c>
    </row>
    <row r="13" spans="1:34">
      <c r="A13" s="11">
        <v>10</v>
      </c>
      <c r="B13" s="11">
        <v>7655</v>
      </c>
      <c r="C13" s="11">
        <v>7909</v>
      </c>
      <c r="D13" s="11">
        <f t="shared" si="0"/>
        <v>255</v>
      </c>
      <c r="E13" s="11" t="s">
        <v>46</v>
      </c>
      <c r="F13" s="11" t="s">
        <v>32</v>
      </c>
      <c r="G13" s="43">
        <f t="shared" si="1"/>
        <v>5</v>
      </c>
      <c r="H13" s="11"/>
      <c r="I13" s="68" t="s">
        <v>121</v>
      </c>
      <c r="J13" s="11" t="s">
        <v>33</v>
      </c>
      <c r="K13" s="11" t="s">
        <v>60</v>
      </c>
      <c r="L13" s="11" t="s">
        <v>35</v>
      </c>
      <c r="M13" s="11">
        <v>255</v>
      </c>
      <c r="N13" s="11">
        <v>6</v>
      </c>
      <c r="O13" s="2" t="s">
        <v>36</v>
      </c>
      <c r="P13" s="2" t="s">
        <v>114</v>
      </c>
      <c r="Q13" s="11">
        <v>2.4990000000000001</v>
      </c>
      <c r="R13" s="11">
        <v>-4.9080000000000004</v>
      </c>
      <c r="S13" s="2" t="s">
        <v>38</v>
      </c>
      <c r="T13" s="2" t="s">
        <v>122</v>
      </c>
      <c r="U13" s="2" t="s">
        <v>123</v>
      </c>
      <c r="V13" s="2" t="s">
        <v>124</v>
      </c>
      <c r="W13" s="2" t="s">
        <v>54</v>
      </c>
      <c r="X13" s="2" t="s">
        <v>66</v>
      </c>
      <c r="Y13" s="64" t="s">
        <v>125</v>
      </c>
      <c r="Z13" s="12">
        <v>1</v>
      </c>
      <c r="AA13" s="15">
        <v>0.98109999999999997</v>
      </c>
      <c r="AB13" s="2" t="s">
        <v>104</v>
      </c>
      <c r="AC13" s="2" t="s">
        <v>126</v>
      </c>
      <c r="AD13" s="2" t="s">
        <v>127</v>
      </c>
      <c r="AE13" s="2" t="s">
        <v>60</v>
      </c>
      <c r="AF13" s="1" t="s">
        <v>89</v>
      </c>
      <c r="AG13" s="2" t="s">
        <v>486</v>
      </c>
    </row>
    <row r="14" spans="1:34">
      <c r="A14" s="11">
        <v>11</v>
      </c>
      <c r="B14" s="11">
        <v>7902</v>
      </c>
      <c r="C14" s="11">
        <v>8342</v>
      </c>
      <c r="D14" s="11">
        <f t="shared" si="0"/>
        <v>441</v>
      </c>
      <c r="E14" s="11" t="s">
        <v>46</v>
      </c>
      <c r="F14" s="11" t="s">
        <v>128</v>
      </c>
      <c r="G14" s="11"/>
      <c r="H14" s="43">
        <v>7</v>
      </c>
      <c r="I14" s="68" t="s">
        <v>487</v>
      </c>
      <c r="J14" s="11" t="s">
        <v>33</v>
      </c>
      <c r="K14" s="11" t="s">
        <v>60</v>
      </c>
      <c r="L14" s="11" t="s">
        <v>35</v>
      </c>
      <c r="M14" s="11">
        <v>441</v>
      </c>
      <c r="N14" s="11">
        <v>1</v>
      </c>
      <c r="O14" s="2" t="s">
        <v>36</v>
      </c>
      <c r="P14" s="2" t="s">
        <v>129</v>
      </c>
      <c r="Q14" s="11">
        <v>1.972</v>
      </c>
      <c r="R14" s="11">
        <v>-4.7</v>
      </c>
      <c r="S14" s="2" t="s">
        <v>38</v>
      </c>
      <c r="T14" s="2" t="s">
        <v>38</v>
      </c>
      <c r="U14" s="2" t="s">
        <v>130</v>
      </c>
      <c r="V14" s="2" t="s">
        <v>131</v>
      </c>
      <c r="W14" s="2" t="s">
        <v>132</v>
      </c>
      <c r="X14" s="2" t="s">
        <v>133</v>
      </c>
      <c r="Y14" s="11">
        <v>0</v>
      </c>
      <c r="Z14" s="12">
        <v>1</v>
      </c>
      <c r="AA14" s="13">
        <v>1</v>
      </c>
      <c r="AB14" s="2" t="s">
        <v>134</v>
      </c>
      <c r="AC14" s="2" t="s">
        <v>135</v>
      </c>
      <c r="AD14" s="2" t="s">
        <v>69</v>
      </c>
      <c r="AE14" s="2" t="s">
        <v>34</v>
      </c>
      <c r="AF14" s="1" t="s">
        <v>134</v>
      </c>
      <c r="AG14" s="68" t="s">
        <v>488</v>
      </c>
    </row>
    <row r="15" spans="1:34">
      <c r="A15" s="11">
        <v>12</v>
      </c>
      <c r="B15" s="11">
        <v>8378</v>
      </c>
      <c r="C15" s="11">
        <v>8959</v>
      </c>
      <c r="D15" s="11">
        <f t="shared" si="0"/>
        <v>582</v>
      </c>
      <c r="E15" s="11" t="s">
        <v>46</v>
      </c>
      <c r="F15" s="11" t="s">
        <v>32</v>
      </c>
      <c r="G15" s="44">
        <f t="shared" ref="G15:G26" si="2">B15-C14</f>
        <v>36</v>
      </c>
      <c r="H15" s="11"/>
      <c r="I15" s="68" t="s">
        <v>489</v>
      </c>
      <c r="J15" s="11" t="s">
        <v>33</v>
      </c>
      <c r="K15" s="11" t="s">
        <v>34</v>
      </c>
      <c r="L15" s="11" t="s">
        <v>35</v>
      </c>
      <c r="M15" s="11">
        <v>582</v>
      </c>
      <c r="N15" s="11">
        <v>1</v>
      </c>
      <c r="O15" s="2" t="s">
        <v>71</v>
      </c>
      <c r="P15" s="2" t="s">
        <v>37</v>
      </c>
      <c r="Q15" s="11">
        <v>2.641</v>
      </c>
      <c r="R15" s="11">
        <v>-3.4470000000000001</v>
      </c>
      <c r="S15" s="2" t="s">
        <v>38</v>
      </c>
      <c r="T15" s="2" t="s">
        <v>38</v>
      </c>
      <c r="U15" s="2" t="s">
        <v>136</v>
      </c>
      <c r="V15" s="2" t="s">
        <v>137</v>
      </c>
      <c r="W15" s="2" t="s">
        <v>138</v>
      </c>
      <c r="X15" s="2" t="s">
        <v>139</v>
      </c>
      <c r="Y15" s="16">
        <v>0</v>
      </c>
      <c r="Z15" s="12">
        <v>1</v>
      </c>
      <c r="AA15" s="13">
        <v>1</v>
      </c>
      <c r="AB15" s="2" t="s">
        <v>140</v>
      </c>
      <c r="AC15" s="2" t="s">
        <v>140</v>
      </c>
      <c r="AD15" s="2" t="s">
        <v>69</v>
      </c>
      <c r="AE15" s="2" t="s">
        <v>34</v>
      </c>
      <c r="AF15" s="1" t="s">
        <v>140</v>
      </c>
      <c r="AG15" s="2" t="s">
        <v>490</v>
      </c>
    </row>
    <row r="16" spans="1:34">
      <c r="A16" s="11">
        <v>13</v>
      </c>
      <c r="B16" s="11">
        <v>9058</v>
      </c>
      <c r="C16" s="11">
        <v>9411</v>
      </c>
      <c r="D16" s="11">
        <f t="shared" si="0"/>
        <v>354</v>
      </c>
      <c r="E16" s="11" t="s">
        <v>46</v>
      </c>
      <c r="F16" s="11" t="s">
        <v>81</v>
      </c>
      <c r="G16" s="42">
        <f t="shared" si="2"/>
        <v>99</v>
      </c>
      <c r="H16" s="11"/>
      <c r="I16" s="68" t="s">
        <v>141</v>
      </c>
      <c r="J16" s="11" t="s">
        <v>35</v>
      </c>
      <c r="K16" s="11" t="s">
        <v>60</v>
      </c>
      <c r="L16" s="11" t="s">
        <v>35</v>
      </c>
      <c r="M16" s="11">
        <v>354</v>
      </c>
      <c r="N16" s="11">
        <v>2</v>
      </c>
      <c r="O16" s="2" t="s">
        <v>71</v>
      </c>
      <c r="P16" s="2" t="s">
        <v>61</v>
      </c>
      <c r="Q16" s="11">
        <v>2.157</v>
      </c>
      <c r="R16" s="11">
        <v>-4.3769999999999998</v>
      </c>
      <c r="S16" s="2" t="s">
        <v>38</v>
      </c>
      <c r="T16" s="2" t="s">
        <v>142</v>
      </c>
      <c r="U16" s="2" t="s">
        <v>143</v>
      </c>
      <c r="V16" s="2" t="s">
        <v>144</v>
      </c>
      <c r="W16" s="2" t="s">
        <v>145</v>
      </c>
      <c r="X16" s="2" t="s">
        <v>66</v>
      </c>
      <c r="Y16" s="11">
        <v>0</v>
      </c>
      <c r="Z16" s="12">
        <v>1</v>
      </c>
      <c r="AA16" s="14">
        <v>100</v>
      </c>
      <c r="AB16" s="2" t="s">
        <v>146</v>
      </c>
      <c r="AC16" s="2" t="s">
        <v>147</v>
      </c>
      <c r="AD16" s="2" t="s">
        <v>148</v>
      </c>
      <c r="AE16" s="2" t="s">
        <v>60</v>
      </c>
      <c r="AF16" s="1" t="s">
        <v>149</v>
      </c>
      <c r="AG16" s="2" t="s">
        <v>491</v>
      </c>
    </row>
    <row r="17" spans="1:33">
      <c r="A17" s="11">
        <v>14</v>
      </c>
      <c r="B17" s="11">
        <v>9450</v>
      </c>
      <c r="C17" s="11">
        <v>9782</v>
      </c>
      <c r="D17" s="11">
        <f t="shared" si="0"/>
        <v>333</v>
      </c>
      <c r="E17" s="11" t="s">
        <v>46</v>
      </c>
      <c r="F17" s="11" t="s">
        <v>81</v>
      </c>
      <c r="G17" s="44">
        <f t="shared" si="2"/>
        <v>39</v>
      </c>
      <c r="H17" s="11"/>
      <c r="I17" s="68" t="s">
        <v>150</v>
      </c>
      <c r="J17" s="11" t="s">
        <v>33</v>
      </c>
      <c r="K17" s="11" t="s">
        <v>60</v>
      </c>
      <c r="L17" s="11" t="s">
        <v>35</v>
      </c>
      <c r="M17" s="11">
        <v>174</v>
      </c>
      <c r="N17" s="11">
        <v>5</v>
      </c>
      <c r="O17" s="2" t="s">
        <v>36</v>
      </c>
      <c r="P17" s="2" t="s">
        <v>61</v>
      </c>
      <c r="Q17" s="11">
        <v>1.964</v>
      </c>
      <c r="R17" s="11">
        <v>-4.7779999999999996</v>
      </c>
      <c r="S17" s="2" t="s">
        <v>38</v>
      </c>
      <c r="T17" s="2" t="s">
        <v>151</v>
      </c>
      <c r="U17" s="2" t="s">
        <v>152</v>
      </c>
      <c r="V17" s="2" t="s">
        <v>153</v>
      </c>
      <c r="W17" s="2" t="s">
        <v>102</v>
      </c>
      <c r="X17" s="2" t="s">
        <v>154</v>
      </c>
      <c r="Y17" s="11">
        <v>0</v>
      </c>
      <c r="Z17" s="12">
        <v>1</v>
      </c>
      <c r="AA17" s="14">
        <v>100</v>
      </c>
      <c r="AB17" s="2" t="s">
        <v>149</v>
      </c>
      <c r="AC17" s="2" t="s">
        <v>147</v>
      </c>
      <c r="AD17" s="2" t="s">
        <v>79</v>
      </c>
      <c r="AE17" s="2" t="s">
        <v>34</v>
      </c>
      <c r="AF17" s="1" t="s">
        <v>149</v>
      </c>
      <c r="AG17" s="2" t="s">
        <v>90</v>
      </c>
    </row>
    <row r="18" spans="1:33">
      <c r="A18" s="11">
        <v>15</v>
      </c>
      <c r="B18" s="11">
        <v>9786</v>
      </c>
      <c r="C18" s="11">
        <v>12074</v>
      </c>
      <c r="D18" s="11">
        <f t="shared" si="0"/>
        <v>2289</v>
      </c>
      <c r="E18" s="11" t="s">
        <v>46</v>
      </c>
      <c r="F18" s="11" t="s">
        <v>32</v>
      </c>
      <c r="G18" s="43">
        <f t="shared" si="2"/>
        <v>4</v>
      </c>
      <c r="H18" s="11"/>
      <c r="I18" s="68" t="s">
        <v>155</v>
      </c>
      <c r="J18" s="11" t="s">
        <v>33</v>
      </c>
      <c r="K18" s="11" t="s">
        <v>60</v>
      </c>
      <c r="L18" s="11" t="s">
        <v>35</v>
      </c>
      <c r="M18" s="11">
        <v>762</v>
      </c>
      <c r="N18" s="11">
        <v>2</v>
      </c>
      <c r="O18" s="2" t="s">
        <v>156</v>
      </c>
      <c r="P18" s="2" t="s">
        <v>49</v>
      </c>
      <c r="Q18" s="11">
        <v>2.0449999999999999</v>
      </c>
      <c r="R18" s="11">
        <v>-5.3769999999999998</v>
      </c>
      <c r="S18" s="2"/>
      <c r="T18" s="2"/>
      <c r="U18" s="2" t="s">
        <v>157</v>
      </c>
      <c r="V18" s="2" t="s">
        <v>158</v>
      </c>
      <c r="W18" s="2" t="s">
        <v>159</v>
      </c>
      <c r="X18" s="2" t="s">
        <v>492</v>
      </c>
      <c r="Y18" s="11">
        <v>0</v>
      </c>
      <c r="Z18" s="11">
        <v>100</v>
      </c>
      <c r="AA18" s="14">
        <v>100</v>
      </c>
      <c r="AB18" s="2" t="s">
        <v>160</v>
      </c>
      <c r="AC18" s="2" t="s">
        <v>161</v>
      </c>
      <c r="AD18" s="2" t="s">
        <v>79</v>
      </c>
      <c r="AE18" s="81" t="s">
        <v>70</v>
      </c>
      <c r="AF18" s="72" t="s">
        <v>160</v>
      </c>
      <c r="AG18" s="2" t="s">
        <v>493</v>
      </c>
    </row>
    <row r="19" spans="1:33">
      <c r="A19" s="11">
        <v>16</v>
      </c>
      <c r="B19" s="11">
        <v>12074</v>
      </c>
      <c r="C19" s="11">
        <v>12919</v>
      </c>
      <c r="D19" s="11">
        <f t="shared" si="0"/>
        <v>846</v>
      </c>
      <c r="E19" s="11" t="s">
        <v>46</v>
      </c>
      <c r="F19" s="11" t="s">
        <v>172</v>
      </c>
      <c r="G19" s="11">
        <f t="shared" si="2"/>
        <v>0</v>
      </c>
      <c r="H19" s="11"/>
      <c r="I19" s="68" t="s">
        <v>162</v>
      </c>
      <c r="J19" s="11" t="s">
        <v>33</v>
      </c>
      <c r="K19" s="11" t="s">
        <v>60</v>
      </c>
      <c r="L19" s="11" t="s">
        <v>35</v>
      </c>
      <c r="M19" s="11">
        <v>846</v>
      </c>
      <c r="N19" s="11">
        <v>1</v>
      </c>
      <c r="O19" s="2" t="s">
        <v>71</v>
      </c>
      <c r="P19" s="2" t="s">
        <v>163</v>
      </c>
      <c r="Q19" s="11">
        <v>1.7370000000000001</v>
      </c>
      <c r="R19" s="11">
        <v>-5.2510000000000003</v>
      </c>
      <c r="S19" s="2"/>
      <c r="T19" s="2" t="s">
        <v>164</v>
      </c>
      <c r="U19" s="2" t="s">
        <v>165</v>
      </c>
      <c r="V19" s="2" t="s">
        <v>166</v>
      </c>
      <c r="W19" s="2" t="s">
        <v>167</v>
      </c>
      <c r="X19" s="2" t="s">
        <v>168</v>
      </c>
      <c r="Y19" s="11">
        <v>0</v>
      </c>
      <c r="Z19" s="12">
        <v>1</v>
      </c>
      <c r="AA19" s="13">
        <v>1</v>
      </c>
      <c r="AB19" s="2" t="s">
        <v>169</v>
      </c>
      <c r="AC19" s="2" t="s">
        <v>170</v>
      </c>
      <c r="AD19" s="2" t="s">
        <v>127</v>
      </c>
      <c r="AE19" s="2" t="s">
        <v>34</v>
      </c>
      <c r="AF19" s="1" t="s">
        <v>171</v>
      </c>
      <c r="AG19" s="2" t="s">
        <v>494</v>
      </c>
    </row>
    <row r="20" spans="1:33">
      <c r="A20" s="11">
        <v>17</v>
      </c>
      <c r="B20" s="11">
        <v>12929</v>
      </c>
      <c r="C20" s="11">
        <v>14173</v>
      </c>
      <c r="D20" s="11">
        <f t="shared" si="0"/>
        <v>1245</v>
      </c>
      <c r="E20" s="11" t="s">
        <v>46</v>
      </c>
      <c r="F20" s="11" t="s">
        <v>32</v>
      </c>
      <c r="G20" s="43">
        <f t="shared" si="2"/>
        <v>10</v>
      </c>
      <c r="H20" s="11"/>
      <c r="I20" s="68" t="s">
        <v>173</v>
      </c>
      <c r="J20" s="11" t="s">
        <v>33</v>
      </c>
      <c r="K20" s="11" t="s">
        <v>60</v>
      </c>
      <c r="L20" s="11" t="s">
        <v>35</v>
      </c>
      <c r="M20" s="11">
        <v>1245</v>
      </c>
      <c r="N20" s="11">
        <v>1</v>
      </c>
      <c r="O20" s="2" t="s">
        <v>174</v>
      </c>
      <c r="P20" s="2" t="s">
        <v>61</v>
      </c>
      <c r="Q20" s="11">
        <v>1.9830000000000001</v>
      </c>
      <c r="R20" s="11">
        <v>-4.6769999999999996</v>
      </c>
      <c r="S20" s="2" t="s">
        <v>38</v>
      </c>
      <c r="T20" s="2" t="s">
        <v>62</v>
      </c>
      <c r="U20" s="2" t="s">
        <v>175</v>
      </c>
      <c r="V20" s="2" t="s">
        <v>176</v>
      </c>
      <c r="W20" s="2" t="s">
        <v>65</v>
      </c>
      <c r="X20" s="2" t="s">
        <v>66</v>
      </c>
      <c r="Y20" s="11">
        <v>0</v>
      </c>
      <c r="Z20" s="11">
        <v>100</v>
      </c>
      <c r="AA20" s="14">
        <v>99.76</v>
      </c>
      <c r="AB20" s="2" t="s">
        <v>169</v>
      </c>
      <c r="AC20" s="2" t="s">
        <v>177</v>
      </c>
      <c r="AD20" s="2" t="s">
        <v>70</v>
      </c>
      <c r="AE20" s="2" t="s">
        <v>34</v>
      </c>
      <c r="AF20" s="4" t="s">
        <v>169</v>
      </c>
      <c r="AG20" s="2" t="s">
        <v>495</v>
      </c>
    </row>
    <row r="21" spans="1:33">
      <c r="A21" s="11">
        <v>18</v>
      </c>
      <c r="B21" s="11">
        <v>14178</v>
      </c>
      <c r="C21" s="11">
        <v>15137</v>
      </c>
      <c r="D21" s="11">
        <f t="shared" si="0"/>
        <v>960</v>
      </c>
      <c r="E21" s="11" t="s">
        <v>46</v>
      </c>
      <c r="F21" s="11" t="s">
        <v>32</v>
      </c>
      <c r="G21" s="43">
        <f t="shared" si="2"/>
        <v>5</v>
      </c>
      <c r="H21" s="11"/>
      <c r="I21" s="68" t="s">
        <v>496</v>
      </c>
      <c r="J21" s="11" t="s">
        <v>33</v>
      </c>
      <c r="K21" s="11" t="s">
        <v>60</v>
      </c>
      <c r="L21" s="11" t="s">
        <v>35</v>
      </c>
      <c r="M21" s="11">
        <v>960</v>
      </c>
      <c r="N21" s="11">
        <v>1</v>
      </c>
      <c r="O21" s="2" t="s">
        <v>71</v>
      </c>
      <c r="P21" s="2" t="s">
        <v>178</v>
      </c>
      <c r="Q21" s="11">
        <v>2.5739999999999998</v>
      </c>
      <c r="R21" s="11">
        <v>-5.0529999999999999</v>
      </c>
      <c r="S21" s="2" t="s">
        <v>38</v>
      </c>
      <c r="T21" s="2" t="s">
        <v>38</v>
      </c>
      <c r="U21" s="2" t="s">
        <v>179</v>
      </c>
      <c r="V21" s="2" t="s">
        <v>180</v>
      </c>
      <c r="W21" s="2" t="s">
        <v>132</v>
      </c>
      <c r="X21" s="2" t="s">
        <v>181</v>
      </c>
      <c r="Y21" s="11">
        <v>0</v>
      </c>
      <c r="Z21" s="12">
        <v>1</v>
      </c>
      <c r="AA21" s="13">
        <v>1</v>
      </c>
      <c r="AB21" s="2" t="s">
        <v>182</v>
      </c>
      <c r="AC21" s="2" t="s">
        <v>183</v>
      </c>
      <c r="AD21" s="2" t="s">
        <v>69</v>
      </c>
      <c r="AE21" s="81" t="s">
        <v>35</v>
      </c>
      <c r="AF21" s="1" t="s">
        <v>182</v>
      </c>
      <c r="AG21" s="68" t="s">
        <v>497</v>
      </c>
    </row>
    <row r="22" spans="1:33">
      <c r="A22" s="11">
        <v>19</v>
      </c>
      <c r="B22" s="11">
        <v>15147</v>
      </c>
      <c r="C22" s="11">
        <v>15770</v>
      </c>
      <c r="D22" s="11">
        <f t="shared" si="0"/>
        <v>624</v>
      </c>
      <c r="E22" s="11" t="s">
        <v>46</v>
      </c>
      <c r="F22" s="11" t="s">
        <v>32</v>
      </c>
      <c r="G22" s="43">
        <f t="shared" si="2"/>
        <v>10</v>
      </c>
      <c r="H22" s="11"/>
      <c r="I22" s="68" t="s">
        <v>498</v>
      </c>
      <c r="J22" s="11" t="s">
        <v>33</v>
      </c>
      <c r="K22" s="11" t="s">
        <v>33</v>
      </c>
      <c r="L22" s="11" t="s">
        <v>60</v>
      </c>
      <c r="M22" s="11">
        <v>624</v>
      </c>
      <c r="N22" s="11">
        <v>1</v>
      </c>
      <c r="O22" s="2" t="s">
        <v>36</v>
      </c>
      <c r="P22" s="2" t="s">
        <v>37</v>
      </c>
      <c r="Q22" s="11">
        <v>1.8280000000000001</v>
      </c>
      <c r="R22" s="11">
        <v>-5.08</v>
      </c>
      <c r="S22" s="2" t="s">
        <v>38</v>
      </c>
      <c r="T22" s="2" t="s">
        <v>38</v>
      </c>
      <c r="U22" s="2" t="s">
        <v>184</v>
      </c>
      <c r="V22" s="2" t="s">
        <v>185</v>
      </c>
      <c r="W22" s="2" t="s">
        <v>118</v>
      </c>
      <c r="X22" s="2" t="s">
        <v>186</v>
      </c>
      <c r="Y22" s="11">
        <v>0</v>
      </c>
      <c r="Z22" s="12">
        <v>0.1</v>
      </c>
      <c r="AA22" s="13">
        <v>1</v>
      </c>
      <c r="AB22" s="2" t="s">
        <v>169</v>
      </c>
      <c r="AC22" s="2" t="s">
        <v>187</v>
      </c>
      <c r="AD22" s="2" t="s">
        <v>188</v>
      </c>
      <c r="AE22" s="2" t="s">
        <v>34</v>
      </c>
      <c r="AF22" s="1" t="s">
        <v>169</v>
      </c>
      <c r="AG22" s="67" t="s">
        <v>499</v>
      </c>
    </row>
    <row r="23" spans="1:33">
      <c r="A23" s="11">
        <v>20</v>
      </c>
      <c r="B23" s="11">
        <v>15770</v>
      </c>
      <c r="C23" s="11">
        <v>16192</v>
      </c>
      <c r="D23" s="11">
        <f t="shared" si="0"/>
        <v>423</v>
      </c>
      <c r="E23" s="11" t="s">
        <v>46</v>
      </c>
      <c r="F23" s="11" t="s">
        <v>172</v>
      </c>
      <c r="G23" s="11">
        <f t="shared" si="2"/>
        <v>0</v>
      </c>
      <c r="H23" s="11"/>
      <c r="I23" s="68" t="s">
        <v>189</v>
      </c>
      <c r="J23" s="11" t="s">
        <v>33</v>
      </c>
      <c r="K23" s="11" t="s">
        <v>60</v>
      </c>
      <c r="L23" s="11" t="s">
        <v>35</v>
      </c>
      <c r="M23" s="11">
        <v>423</v>
      </c>
      <c r="N23" s="11">
        <v>3</v>
      </c>
      <c r="O23" s="2" t="s">
        <v>71</v>
      </c>
      <c r="P23" s="2" t="s">
        <v>60</v>
      </c>
      <c r="Q23" s="11">
        <v>1.968</v>
      </c>
      <c r="R23" s="11">
        <v>-5.8090000000000002</v>
      </c>
      <c r="S23" s="2" t="s">
        <v>38</v>
      </c>
      <c r="T23" s="2" t="s">
        <v>38</v>
      </c>
      <c r="U23" s="2" t="s">
        <v>190</v>
      </c>
      <c r="V23" s="2" t="s">
        <v>191</v>
      </c>
      <c r="W23" s="2" t="s">
        <v>192</v>
      </c>
      <c r="X23" s="2" t="s">
        <v>193</v>
      </c>
      <c r="Y23" s="16">
        <v>4.3999999999999998E-49</v>
      </c>
      <c r="Z23" s="12">
        <v>1</v>
      </c>
      <c r="AA23" s="15">
        <v>0.9929</v>
      </c>
      <c r="AB23" s="2" t="s">
        <v>194</v>
      </c>
      <c r="AC23" s="2" t="s">
        <v>147</v>
      </c>
      <c r="AD23" s="2" t="s">
        <v>96</v>
      </c>
      <c r="AE23" s="81" t="s">
        <v>500</v>
      </c>
      <c r="AF23" s="1" t="s">
        <v>195</v>
      </c>
      <c r="AG23" s="2" t="s">
        <v>501</v>
      </c>
    </row>
    <row r="24" spans="1:33">
      <c r="A24" s="11">
        <v>21</v>
      </c>
      <c r="B24" s="11">
        <v>16202</v>
      </c>
      <c r="C24" s="11">
        <v>16492</v>
      </c>
      <c r="D24" s="11">
        <f t="shared" si="0"/>
        <v>291</v>
      </c>
      <c r="E24" s="11" t="s">
        <v>46</v>
      </c>
      <c r="F24" s="11" t="s">
        <v>32</v>
      </c>
      <c r="G24" s="43">
        <f t="shared" si="2"/>
        <v>10</v>
      </c>
      <c r="H24" s="11"/>
      <c r="I24" s="68" t="s">
        <v>196</v>
      </c>
      <c r="J24" s="11" t="s">
        <v>33</v>
      </c>
      <c r="K24" s="11" t="s">
        <v>60</v>
      </c>
      <c r="L24" s="11" t="s">
        <v>35</v>
      </c>
      <c r="M24" s="11">
        <v>291</v>
      </c>
      <c r="N24" s="11">
        <v>1</v>
      </c>
      <c r="O24" s="2" t="s">
        <v>36</v>
      </c>
      <c r="P24" s="2" t="s">
        <v>96</v>
      </c>
      <c r="Q24" s="11">
        <v>2.3860000000000001</v>
      </c>
      <c r="R24" s="11">
        <v>-3.8370000000000002</v>
      </c>
      <c r="S24" s="2" t="s">
        <v>38</v>
      </c>
      <c r="T24" s="2" t="s">
        <v>122</v>
      </c>
      <c r="U24" s="2" t="s">
        <v>197</v>
      </c>
      <c r="V24" s="2" t="s">
        <v>198</v>
      </c>
      <c r="W24" s="2" t="s">
        <v>138</v>
      </c>
      <c r="X24" s="2" t="s">
        <v>199</v>
      </c>
      <c r="Y24" s="16">
        <v>1.7000000000000001E-30</v>
      </c>
      <c r="Z24" s="12">
        <v>1</v>
      </c>
      <c r="AA24" s="14">
        <v>100</v>
      </c>
      <c r="AB24" s="2" t="s">
        <v>104</v>
      </c>
      <c r="AC24" s="2" t="s">
        <v>200</v>
      </c>
      <c r="AD24" s="2" t="s">
        <v>58</v>
      </c>
      <c r="AE24" s="2" t="s">
        <v>34</v>
      </c>
      <c r="AF24" s="1" t="s">
        <v>89</v>
      </c>
      <c r="AG24" s="2" t="s">
        <v>502</v>
      </c>
    </row>
    <row r="25" spans="1:33">
      <c r="A25" s="11">
        <v>22</v>
      </c>
      <c r="B25" s="11">
        <v>16559</v>
      </c>
      <c r="C25" s="11">
        <v>17620</v>
      </c>
      <c r="D25" s="11">
        <f t="shared" si="0"/>
        <v>1062</v>
      </c>
      <c r="E25" s="11" t="s">
        <v>46</v>
      </c>
      <c r="F25" s="11" t="s">
        <v>35</v>
      </c>
      <c r="G25" s="45">
        <f t="shared" si="2"/>
        <v>67</v>
      </c>
      <c r="H25" s="46"/>
      <c r="I25" s="68" t="s">
        <v>201</v>
      </c>
      <c r="J25" s="11" t="s">
        <v>33</v>
      </c>
      <c r="K25" s="11" t="s">
        <v>60</v>
      </c>
      <c r="L25" s="11" t="s">
        <v>35</v>
      </c>
      <c r="M25" s="11">
        <v>1014</v>
      </c>
      <c r="N25" s="11">
        <v>3</v>
      </c>
      <c r="O25" s="2" t="s">
        <v>36</v>
      </c>
      <c r="P25" s="2" t="s">
        <v>60</v>
      </c>
      <c r="Q25" s="11">
        <v>1.732</v>
      </c>
      <c r="R25" s="11">
        <v>-5.2789999999999999</v>
      </c>
      <c r="S25" s="2"/>
      <c r="T25" s="2"/>
      <c r="U25" s="2" t="s">
        <v>202</v>
      </c>
      <c r="V25" s="2" t="s">
        <v>203</v>
      </c>
      <c r="W25" s="2" t="s">
        <v>204</v>
      </c>
      <c r="X25" s="2" t="s">
        <v>66</v>
      </c>
      <c r="Y25" s="11">
        <v>0</v>
      </c>
      <c r="Z25" s="12">
        <v>0.99</v>
      </c>
      <c r="AA25" s="13">
        <v>0.99</v>
      </c>
      <c r="AB25" s="2" t="s">
        <v>205</v>
      </c>
      <c r="AC25" s="2" t="s">
        <v>206</v>
      </c>
      <c r="AD25" s="2" t="s">
        <v>70</v>
      </c>
      <c r="AE25" s="2" t="s">
        <v>34</v>
      </c>
      <c r="AF25" s="1" t="s">
        <v>503</v>
      </c>
      <c r="AG25" s="2" t="s">
        <v>504</v>
      </c>
    </row>
    <row r="26" spans="1:33">
      <c r="A26" s="11">
        <v>23</v>
      </c>
      <c r="B26" s="11">
        <v>17620</v>
      </c>
      <c r="C26" s="11">
        <v>17943</v>
      </c>
      <c r="D26" s="11">
        <f t="shared" si="0"/>
        <v>324</v>
      </c>
      <c r="E26" s="11" t="s">
        <v>46</v>
      </c>
      <c r="F26" s="47" t="s">
        <v>172</v>
      </c>
      <c r="G26" s="48">
        <f t="shared" si="2"/>
        <v>0</v>
      </c>
      <c r="H26" s="48"/>
      <c r="I26" s="69" t="s">
        <v>208</v>
      </c>
      <c r="J26" s="11" t="s">
        <v>33</v>
      </c>
      <c r="K26" s="11" t="s">
        <v>34</v>
      </c>
      <c r="L26" s="11" t="s">
        <v>35</v>
      </c>
      <c r="M26" s="11">
        <v>285</v>
      </c>
      <c r="N26" s="11">
        <v>2</v>
      </c>
      <c r="O26" s="2" t="s">
        <v>36</v>
      </c>
      <c r="P26" s="2" t="s">
        <v>61</v>
      </c>
      <c r="Q26" s="11">
        <v>1.448</v>
      </c>
      <c r="R26" s="11">
        <v>-6.8929999999999998</v>
      </c>
      <c r="S26" s="2"/>
      <c r="T26" s="2" t="s">
        <v>209</v>
      </c>
      <c r="U26" s="2" t="s">
        <v>210</v>
      </c>
      <c r="V26" s="2" t="s">
        <v>211</v>
      </c>
      <c r="W26" s="2" t="s">
        <v>102</v>
      </c>
      <c r="X26" s="2" t="s">
        <v>66</v>
      </c>
      <c r="Y26" s="16">
        <v>0</v>
      </c>
      <c r="Z26" s="11">
        <v>100</v>
      </c>
      <c r="AA26" s="14">
        <v>100</v>
      </c>
      <c r="AB26" s="2" t="s">
        <v>212</v>
      </c>
      <c r="AC26" s="2" t="s">
        <v>213</v>
      </c>
      <c r="AD26" s="2" t="s">
        <v>70</v>
      </c>
      <c r="AE26" s="81" t="s">
        <v>505</v>
      </c>
      <c r="AF26" s="1" t="s">
        <v>214</v>
      </c>
      <c r="AG26" s="2" t="s">
        <v>90</v>
      </c>
    </row>
    <row r="27" spans="1:33">
      <c r="A27" s="11">
        <v>24</v>
      </c>
      <c r="B27" s="11">
        <v>18076</v>
      </c>
      <c r="C27" s="11">
        <v>18207</v>
      </c>
      <c r="D27" s="49">
        <f t="shared" si="0"/>
        <v>132</v>
      </c>
      <c r="E27" s="49" t="s">
        <v>215</v>
      </c>
      <c r="F27" s="50" t="s">
        <v>128</v>
      </c>
      <c r="G27" s="70"/>
      <c r="H27" s="48"/>
      <c r="I27" s="69" t="s">
        <v>506</v>
      </c>
      <c r="J27" s="11" t="s">
        <v>35</v>
      </c>
      <c r="K27" s="11"/>
      <c r="L27" s="11" t="s">
        <v>35</v>
      </c>
      <c r="M27" s="11">
        <v>132</v>
      </c>
      <c r="N27" s="11">
        <v>3</v>
      </c>
      <c r="O27" s="2" t="s">
        <v>71</v>
      </c>
      <c r="P27" s="2" t="s">
        <v>216</v>
      </c>
      <c r="Q27" s="11" t="s">
        <v>217</v>
      </c>
      <c r="R27" s="11">
        <f>-7.024</f>
        <v>-7.024</v>
      </c>
      <c r="S27" s="2" t="s">
        <v>107</v>
      </c>
      <c r="T27" s="2" t="s">
        <v>107</v>
      </c>
      <c r="U27" s="2" t="s">
        <v>218</v>
      </c>
      <c r="V27" s="2" t="s">
        <v>218</v>
      </c>
      <c r="W27" s="2" t="s">
        <v>219</v>
      </c>
      <c r="X27" s="2" t="s">
        <v>220</v>
      </c>
      <c r="Y27" s="16">
        <v>1.9999999999999998E-21</v>
      </c>
      <c r="Z27" s="12">
        <v>1</v>
      </c>
      <c r="AA27" s="13">
        <v>1</v>
      </c>
      <c r="AB27" s="2" t="s">
        <v>104</v>
      </c>
      <c r="AC27" s="2" t="s">
        <v>221</v>
      </c>
      <c r="AD27" s="2" t="s">
        <v>188</v>
      </c>
      <c r="AE27" s="2" t="s">
        <v>507</v>
      </c>
      <c r="AF27" s="1" t="s">
        <v>89</v>
      </c>
      <c r="AG27" s="67" t="s">
        <v>222</v>
      </c>
    </row>
    <row r="28" spans="1:33">
      <c r="A28" s="11">
        <v>25</v>
      </c>
      <c r="B28" s="11">
        <v>18204</v>
      </c>
      <c r="C28" s="11">
        <v>18518</v>
      </c>
      <c r="D28" s="49">
        <f t="shared" si="0"/>
        <v>315</v>
      </c>
      <c r="E28" s="49" t="s">
        <v>223</v>
      </c>
      <c r="F28" s="50" t="s">
        <v>128</v>
      </c>
      <c r="G28" s="48"/>
      <c r="H28" s="51">
        <v>3</v>
      </c>
      <c r="I28" s="69" t="s">
        <v>224</v>
      </c>
      <c r="J28" s="11" t="s">
        <v>33</v>
      </c>
      <c r="K28" s="11" t="s">
        <v>60</v>
      </c>
      <c r="L28" s="11" t="s">
        <v>35</v>
      </c>
      <c r="M28" s="11">
        <v>315</v>
      </c>
      <c r="N28" s="11">
        <v>2</v>
      </c>
      <c r="O28" s="2" t="s">
        <v>71</v>
      </c>
      <c r="P28" s="2" t="s">
        <v>225</v>
      </c>
      <c r="Q28" s="11">
        <v>2.9580000000000002</v>
      </c>
      <c r="R28" s="11">
        <v>-2.7080000000000002</v>
      </c>
      <c r="S28" s="2" t="s">
        <v>60</v>
      </c>
      <c r="T28" s="2" t="s">
        <v>226</v>
      </c>
      <c r="U28" s="2" t="s">
        <v>227</v>
      </c>
      <c r="V28" s="2" t="s">
        <v>228</v>
      </c>
      <c r="W28" s="2" t="s">
        <v>110</v>
      </c>
      <c r="X28" s="2" t="s">
        <v>66</v>
      </c>
      <c r="Y28" s="11">
        <v>0</v>
      </c>
      <c r="Z28" s="12">
        <v>1</v>
      </c>
      <c r="AA28" s="13">
        <v>1</v>
      </c>
      <c r="AB28" s="2" t="s">
        <v>104</v>
      </c>
      <c r="AC28" s="2" t="s">
        <v>229</v>
      </c>
      <c r="AD28" s="2" t="s">
        <v>60</v>
      </c>
      <c r="AE28" s="2" t="s">
        <v>60</v>
      </c>
      <c r="AF28" s="1" t="s">
        <v>89</v>
      </c>
      <c r="AG28" s="2" t="s">
        <v>90</v>
      </c>
    </row>
    <row r="29" spans="1:33">
      <c r="A29" s="11">
        <v>26</v>
      </c>
      <c r="B29" s="11">
        <v>18783</v>
      </c>
      <c r="C29" s="11">
        <v>19502</v>
      </c>
      <c r="D29" s="49">
        <f t="shared" si="0"/>
        <v>720</v>
      </c>
      <c r="E29" s="49" t="s">
        <v>223</v>
      </c>
      <c r="F29" s="50" t="s">
        <v>32</v>
      </c>
      <c r="G29" s="52">
        <f t="shared" ref="G29:G38" si="3">B29-C28</f>
        <v>265</v>
      </c>
      <c r="H29" s="48"/>
      <c r="I29" s="69" t="s">
        <v>230</v>
      </c>
      <c r="J29" s="11" t="s">
        <v>33</v>
      </c>
      <c r="K29" s="11" t="s">
        <v>34</v>
      </c>
      <c r="L29" s="11" t="s">
        <v>35</v>
      </c>
      <c r="M29" s="11">
        <v>720</v>
      </c>
      <c r="N29" s="11">
        <v>2</v>
      </c>
      <c r="O29" s="2" t="s">
        <v>36</v>
      </c>
      <c r="P29" s="2" t="s">
        <v>60</v>
      </c>
      <c r="Q29" s="11">
        <v>3.056</v>
      </c>
      <c r="R29" s="11">
        <v>-1.748</v>
      </c>
      <c r="S29" s="2" t="s">
        <v>35</v>
      </c>
      <c r="T29" s="2" t="s">
        <v>38</v>
      </c>
      <c r="U29" s="2" t="s">
        <v>231</v>
      </c>
      <c r="V29" s="2" t="s">
        <v>232</v>
      </c>
      <c r="W29" s="2" t="s">
        <v>233</v>
      </c>
      <c r="X29" s="2" t="s">
        <v>66</v>
      </c>
      <c r="Y29" s="11" t="s">
        <v>234</v>
      </c>
      <c r="Z29" s="12">
        <v>1</v>
      </c>
      <c r="AA29" s="13">
        <v>1</v>
      </c>
      <c r="AB29" s="2" t="s">
        <v>104</v>
      </c>
      <c r="AC29" s="2" t="s">
        <v>147</v>
      </c>
      <c r="AD29" s="2" t="s">
        <v>60</v>
      </c>
      <c r="AE29" s="2" t="s">
        <v>34</v>
      </c>
      <c r="AF29" s="1" t="s">
        <v>89</v>
      </c>
      <c r="AG29" s="67" t="s">
        <v>508</v>
      </c>
    </row>
    <row r="30" spans="1:33">
      <c r="A30" s="11">
        <v>27</v>
      </c>
      <c r="B30" s="11">
        <v>19925</v>
      </c>
      <c r="C30" s="11">
        <v>20083</v>
      </c>
      <c r="D30" s="49">
        <f t="shared" si="0"/>
        <v>159</v>
      </c>
      <c r="E30" s="49" t="s">
        <v>223</v>
      </c>
      <c r="F30" s="50" t="s">
        <v>32</v>
      </c>
      <c r="G30" s="66">
        <f t="shared" si="3"/>
        <v>423</v>
      </c>
      <c r="H30" s="48"/>
      <c r="I30" s="69" t="s">
        <v>509</v>
      </c>
      <c r="J30" s="11" t="s">
        <v>33</v>
      </c>
      <c r="K30" s="11" t="s">
        <v>34</v>
      </c>
      <c r="L30" s="11" t="s">
        <v>35</v>
      </c>
      <c r="M30" s="11">
        <v>1159</v>
      </c>
      <c r="N30" s="11">
        <v>8</v>
      </c>
      <c r="O30" s="2" t="s">
        <v>71</v>
      </c>
      <c r="P30" s="2" t="s">
        <v>34</v>
      </c>
      <c r="Q30" s="11">
        <v>1.5289999999999999</v>
      </c>
      <c r="R30" s="11">
        <v>-5.9740000000000002</v>
      </c>
      <c r="S30" s="2" t="s">
        <v>60</v>
      </c>
      <c r="T30" s="67" t="s">
        <v>235</v>
      </c>
      <c r="U30" s="63" t="s">
        <v>236</v>
      </c>
      <c r="V30" s="2" t="s">
        <v>237</v>
      </c>
      <c r="W30" s="2" t="s">
        <v>138</v>
      </c>
      <c r="X30" s="2" t="s">
        <v>238</v>
      </c>
      <c r="Y30" s="16">
        <v>2.0999999999999999E-13</v>
      </c>
      <c r="Z30" s="17">
        <v>0.40500000000000003</v>
      </c>
      <c r="AA30" s="13">
        <v>1</v>
      </c>
      <c r="AB30" s="2" t="s">
        <v>56</v>
      </c>
      <c r="AC30" s="2" t="s">
        <v>239</v>
      </c>
      <c r="AD30" s="2" t="s">
        <v>34</v>
      </c>
      <c r="AE30" s="2" t="s">
        <v>34</v>
      </c>
      <c r="AF30" s="1" t="s">
        <v>89</v>
      </c>
      <c r="AG30" s="67" t="s">
        <v>510</v>
      </c>
    </row>
    <row r="31" spans="1:33">
      <c r="A31" s="11">
        <v>28</v>
      </c>
      <c r="B31" s="11">
        <v>20161</v>
      </c>
      <c r="C31" s="11">
        <v>20325</v>
      </c>
      <c r="D31" s="49">
        <f t="shared" si="0"/>
        <v>165</v>
      </c>
      <c r="E31" s="49" t="s">
        <v>223</v>
      </c>
      <c r="F31" s="50" t="s">
        <v>32</v>
      </c>
      <c r="G31" s="52">
        <f t="shared" si="3"/>
        <v>78</v>
      </c>
      <c r="H31" s="48"/>
      <c r="I31" s="69" t="s">
        <v>511</v>
      </c>
      <c r="J31" s="11" t="s">
        <v>33</v>
      </c>
      <c r="K31" s="11" t="s">
        <v>34</v>
      </c>
      <c r="L31" s="11" t="s">
        <v>33</v>
      </c>
      <c r="M31" s="11">
        <v>165</v>
      </c>
      <c r="N31" s="11">
        <v>5</v>
      </c>
      <c r="O31" s="2" t="s">
        <v>71</v>
      </c>
      <c r="P31" s="2" t="s">
        <v>70</v>
      </c>
      <c r="Q31" s="11">
        <v>2.9009999999999998</v>
      </c>
      <c r="R31" s="11">
        <v>-2.0710000000000002</v>
      </c>
      <c r="S31" s="2" t="s">
        <v>60</v>
      </c>
      <c r="T31" s="2" t="s">
        <v>38</v>
      </c>
      <c r="U31" s="2" t="s">
        <v>96</v>
      </c>
      <c r="V31" s="2" t="s">
        <v>240</v>
      </c>
      <c r="W31" s="2" t="s">
        <v>102</v>
      </c>
      <c r="X31" s="2" t="s">
        <v>241</v>
      </c>
      <c r="Y31" s="16">
        <v>1.9999999999999999E-29</v>
      </c>
      <c r="Z31" s="11">
        <v>100</v>
      </c>
      <c r="AA31" s="14">
        <v>100</v>
      </c>
      <c r="AB31" s="2" t="s">
        <v>56</v>
      </c>
      <c r="AC31" s="2" t="s">
        <v>242</v>
      </c>
      <c r="AD31" s="2" t="s">
        <v>243</v>
      </c>
      <c r="AE31" s="2" t="s">
        <v>60</v>
      </c>
      <c r="AF31" s="1" t="s">
        <v>89</v>
      </c>
      <c r="AG31" s="2" t="s">
        <v>512</v>
      </c>
    </row>
    <row r="32" spans="1:33">
      <c r="A32" s="11">
        <v>29</v>
      </c>
      <c r="B32" s="11">
        <v>20517</v>
      </c>
      <c r="C32" s="11">
        <v>20837</v>
      </c>
      <c r="D32" s="49">
        <f t="shared" si="0"/>
        <v>321</v>
      </c>
      <c r="E32" s="49" t="s">
        <v>223</v>
      </c>
      <c r="F32" s="50" t="s">
        <v>32</v>
      </c>
      <c r="G32" s="66">
        <f t="shared" si="3"/>
        <v>192</v>
      </c>
      <c r="H32" s="48"/>
      <c r="I32" s="69" t="s">
        <v>513</v>
      </c>
      <c r="J32" s="11" t="s">
        <v>33</v>
      </c>
      <c r="K32" s="11" t="s">
        <v>60</v>
      </c>
      <c r="L32" s="11" t="s">
        <v>35</v>
      </c>
      <c r="M32" s="11">
        <v>225</v>
      </c>
      <c r="N32" s="11">
        <v>7</v>
      </c>
      <c r="O32" s="2" t="s">
        <v>71</v>
      </c>
      <c r="P32" s="2" t="s">
        <v>178</v>
      </c>
      <c r="Q32" s="11">
        <v>0.378</v>
      </c>
      <c r="R32" s="11">
        <v>-8.0830000000000002</v>
      </c>
      <c r="S32" s="2" t="s">
        <v>96</v>
      </c>
      <c r="T32" s="2" t="s">
        <v>244</v>
      </c>
      <c r="U32" s="2" t="s">
        <v>231</v>
      </c>
      <c r="V32" s="2" t="s">
        <v>245</v>
      </c>
      <c r="W32" s="2" t="s">
        <v>132</v>
      </c>
      <c r="X32" s="2" t="s">
        <v>246</v>
      </c>
      <c r="Y32" s="11">
        <v>0</v>
      </c>
      <c r="Z32" s="17">
        <v>0.90600000000000003</v>
      </c>
      <c r="AA32" s="14">
        <v>100</v>
      </c>
      <c r="AB32" s="2" t="s">
        <v>514</v>
      </c>
      <c r="AC32" s="2" t="s">
        <v>242</v>
      </c>
      <c r="AD32" s="2" t="s">
        <v>60</v>
      </c>
      <c r="AE32" s="2" t="s">
        <v>60</v>
      </c>
      <c r="AF32" s="1" t="s">
        <v>455</v>
      </c>
      <c r="AG32" s="67" t="s">
        <v>515</v>
      </c>
    </row>
    <row r="33" spans="1:34">
      <c r="A33" s="11">
        <v>30</v>
      </c>
      <c r="B33" s="11">
        <v>20867</v>
      </c>
      <c r="C33" s="11">
        <v>21190</v>
      </c>
      <c r="D33" s="49">
        <f t="shared" si="0"/>
        <v>324</v>
      </c>
      <c r="E33" s="49" t="s">
        <v>215</v>
      </c>
      <c r="F33" s="50" t="s">
        <v>32</v>
      </c>
      <c r="G33" s="52">
        <f t="shared" si="3"/>
        <v>30</v>
      </c>
      <c r="H33" s="48"/>
      <c r="I33" s="69" t="s">
        <v>516</v>
      </c>
      <c r="J33" s="11" t="s">
        <v>33</v>
      </c>
      <c r="K33" s="11" t="s">
        <v>60</v>
      </c>
      <c r="L33" s="11" t="s">
        <v>35</v>
      </c>
      <c r="M33" s="11">
        <v>324</v>
      </c>
      <c r="N33" s="11">
        <v>2</v>
      </c>
      <c r="O33" s="2" t="s">
        <v>247</v>
      </c>
      <c r="P33" s="2" t="s">
        <v>248</v>
      </c>
      <c r="Q33" s="11">
        <v>1.3460000000000001</v>
      </c>
      <c r="R33" s="11">
        <v>-6.0650000000000004</v>
      </c>
      <c r="S33" s="2" t="s">
        <v>38</v>
      </c>
      <c r="T33" s="2" t="s">
        <v>38</v>
      </c>
      <c r="U33" s="2" t="s">
        <v>249</v>
      </c>
      <c r="V33" s="2" t="s">
        <v>249</v>
      </c>
      <c r="W33" s="2" t="s">
        <v>102</v>
      </c>
      <c r="X33" s="2" t="s">
        <v>250</v>
      </c>
      <c r="Y33" s="11">
        <v>0</v>
      </c>
      <c r="Z33" s="12">
        <v>0.94699999999999995</v>
      </c>
      <c r="AA33" s="13" t="s">
        <v>251</v>
      </c>
      <c r="AB33" s="2" t="s">
        <v>252</v>
      </c>
      <c r="AC33" s="2" t="s">
        <v>253</v>
      </c>
      <c r="AD33" s="2" t="s">
        <v>243</v>
      </c>
      <c r="AE33" s="2" t="s">
        <v>60</v>
      </c>
      <c r="AF33" s="1" t="s">
        <v>517</v>
      </c>
      <c r="AG33" s="2" t="s">
        <v>518</v>
      </c>
    </row>
    <row r="34" spans="1:34">
      <c r="A34" s="11">
        <v>31</v>
      </c>
      <c r="B34" s="11">
        <v>21301</v>
      </c>
      <c r="C34" s="11">
        <v>21525</v>
      </c>
      <c r="D34" s="49">
        <f t="shared" si="0"/>
        <v>225</v>
      </c>
      <c r="E34" s="49" t="s">
        <v>223</v>
      </c>
      <c r="F34" s="50" t="s">
        <v>32</v>
      </c>
      <c r="G34" s="52">
        <f t="shared" si="3"/>
        <v>111</v>
      </c>
      <c r="H34" s="48"/>
      <c r="I34" s="69" t="s">
        <v>254</v>
      </c>
      <c r="J34" s="11" t="s">
        <v>33</v>
      </c>
      <c r="K34" s="11" t="s">
        <v>60</v>
      </c>
      <c r="L34" s="11" t="s">
        <v>35</v>
      </c>
      <c r="M34" s="11">
        <v>225</v>
      </c>
      <c r="N34" s="11">
        <v>1</v>
      </c>
      <c r="O34" s="2" t="s">
        <v>71</v>
      </c>
      <c r="P34" s="2" t="s">
        <v>255</v>
      </c>
      <c r="Q34" s="11">
        <v>2.524</v>
      </c>
      <c r="R34" s="11">
        <v>-5.157</v>
      </c>
      <c r="S34" s="2" t="s">
        <v>96</v>
      </c>
      <c r="T34" s="2" t="s">
        <v>256</v>
      </c>
      <c r="U34" s="2" t="s">
        <v>257</v>
      </c>
      <c r="V34" s="2" t="s">
        <v>258</v>
      </c>
      <c r="W34" s="2" t="s">
        <v>259</v>
      </c>
      <c r="X34" s="2" t="s">
        <v>66</v>
      </c>
      <c r="Y34" s="16">
        <v>2.3E-40</v>
      </c>
      <c r="Z34" s="11">
        <v>100</v>
      </c>
      <c r="AA34" s="14">
        <v>100</v>
      </c>
      <c r="AB34" s="2" t="s">
        <v>56</v>
      </c>
      <c r="AC34" s="2" t="s">
        <v>213</v>
      </c>
      <c r="AD34" s="2" t="s">
        <v>34</v>
      </c>
      <c r="AE34" s="2" t="s">
        <v>34</v>
      </c>
      <c r="AF34" s="1" t="s">
        <v>89</v>
      </c>
      <c r="AG34" s="2" t="s">
        <v>519</v>
      </c>
    </row>
    <row r="35" spans="1:34">
      <c r="A35" s="11">
        <v>32</v>
      </c>
      <c r="B35" s="11">
        <v>21528</v>
      </c>
      <c r="C35" s="11">
        <v>21971</v>
      </c>
      <c r="D35" s="49">
        <f t="shared" si="0"/>
        <v>444</v>
      </c>
      <c r="E35" s="49" t="s">
        <v>223</v>
      </c>
      <c r="F35" s="50" t="s">
        <v>32</v>
      </c>
      <c r="G35" s="51">
        <f t="shared" si="3"/>
        <v>3</v>
      </c>
      <c r="H35" s="48"/>
      <c r="I35" s="69" t="s">
        <v>260</v>
      </c>
      <c r="J35" s="11" t="s">
        <v>33</v>
      </c>
      <c r="K35" s="11" t="s">
        <v>60</v>
      </c>
      <c r="L35" s="11" t="s">
        <v>35</v>
      </c>
      <c r="M35" s="11">
        <v>444</v>
      </c>
      <c r="N35" s="11">
        <v>2</v>
      </c>
      <c r="O35" s="2" t="s">
        <v>71</v>
      </c>
      <c r="P35" s="2" t="s">
        <v>261</v>
      </c>
      <c r="Q35" s="11">
        <v>3.2250000000000001</v>
      </c>
      <c r="R35" s="11">
        <v>-2.2309999999999999</v>
      </c>
      <c r="S35" s="2" t="s">
        <v>96</v>
      </c>
      <c r="T35" s="2" t="s">
        <v>151</v>
      </c>
      <c r="U35" s="2" t="s">
        <v>262</v>
      </c>
      <c r="V35" s="2" t="s">
        <v>263</v>
      </c>
      <c r="W35" s="2" t="s">
        <v>233</v>
      </c>
      <c r="X35" s="2" t="s">
        <v>133</v>
      </c>
      <c r="Y35" s="16">
        <v>0</v>
      </c>
      <c r="Z35" s="11">
        <v>100</v>
      </c>
      <c r="AA35" s="14">
        <v>100</v>
      </c>
      <c r="AB35" s="2" t="s">
        <v>56</v>
      </c>
      <c r="AC35" s="2" t="s">
        <v>147</v>
      </c>
      <c r="AD35" s="2" t="s">
        <v>243</v>
      </c>
      <c r="AE35" s="2" t="s">
        <v>34</v>
      </c>
      <c r="AF35" s="1" t="s">
        <v>89</v>
      </c>
      <c r="AG35" s="2" t="s">
        <v>520</v>
      </c>
    </row>
    <row r="36" spans="1:34">
      <c r="A36" s="11">
        <v>33</v>
      </c>
      <c r="B36" s="11">
        <v>22033</v>
      </c>
      <c r="C36" s="11">
        <v>22212</v>
      </c>
      <c r="D36" s="49">
        <f t="shared" si="0"/>
        <v>180</v>
      </c>
      <c r="E36" s="49" t="s">
        <v>223</v>
      </c>
      <c r="F36" s="50" t="s">
        <v>32</v>
      </c>
      <c r="G36" s="52">
        <f t="shared" si="3"/>
        <v>62</v>
      </c>
      <c r="H36" s="48"/>
      <c r="I36" s="69" t="s">
        <v>264</v>
      </c>
      <c r="J36" s="11" t="s">
        <v>33</v>
      </c>
      <c r="K36" s="11" t="s">
        <v>34</v>
      </c>
      <c r="L36" s="11" t="s">
        <v>35</v>
      </c>
      <c r="M36" s="11">
        <v>180</v>
      </c>
      <c r="N36" s="11">
        <v>1</v>
      </c>
      <c r="O36" s="2" t="s">
        <v>71</v>
      </c>
      <c r="P36" s="2" t="s">
        <v>60</v>
      </c>
      <c r="Q36" s="11">
        <v>-2.8140000000000001</v>
      </c>
      <c r="R36" s="11">
        <v>-3.86</v>
      </c>
      <c r="S36" s="2"/>
      <c r="T36" s="2" t="s">
        <v>226</v>
      </c>
      <c r="U36" s="2" t="s">
        <v>265</v>
      </c>
      <c r="V36" s="2" t="s">
        <v>266</v>
      </c>
      <c r="W36" s="2" t="s">
        <v>267</v>
      </c>
      <c r="X36" s="2" t="s">
        <v>66</v>
      </c>
      <c r="Y36" s="16">
        <v>7.9999999999999994E-34</v>
      </c>
      <c r="Z36" s="11">
        <v>100</v>
      </c>
      <c r="AA36" s="14">
        <v>100</v>
      </c>
      <c r="AB36" s="2" t="s">
        <v>268</v>
      </c>
      <c r="AC36" s="2" t="s">
        <v>269</v>
      </c>
      <c r="AD36" s="2" t="s">
        <v>96</v>
      </c>
      <c r="AE36" s="2" t="s">
        <v>96</v>
      </c>
      <c r="AF36" s="4" t="s">
        <v>89</v>
      </c>
      <c r="AG36" s="2" t="s">
        <v>521</v>
      </c>
    </row>
    <row r="37" spans="1:34">
      <c r="A37" s="11">
        <v>34</v>
      </c>
      <c r="B37" s="11">
        <v>22360</v>
      </c>
      <c r="C37" s="11">
        <v>22620</v>
      </c>
      <c r="D37" s="49">
        <f t="shared" si="0"/>
        <v>261</v>
      </c>
      <c r="E37" s="49" t="s">
        <v>223</v>
      </c>
      <c r="F37" s="50" t="s">
        <v>32</v>
      </c>
      <c r="G37" s="66">
        <f t="shared" si="3"/>
        <v>148</v>
      </c>
      <c r="H37" s="48"/>
      <c r="I37" s="69" t="s">
        <v>522</v>
      </c>
      <c r="J37" s="11" t="s">
        <v>33</v>
      </c>
      <c r="K37" s="11" t="s">
        <v>34</v>
      </c>
      <c r="L37" s="11" t="s">
        <v>35</v>
      </c>
      <c r="M37" s="11">
        <v>543</v>
      </c>
      <c r="N37" s="11">
        <v>1</v>
      </c>
      <c r="O37" s="2" t="s">
        <v>71</v>
      </c>
      <c r="P37" s="2" t="s">
        <v>96</v>
      </c>
      <c r="Q37" s="11">
        <v>1.4179999999999999</v>
      </c>
      <c r="R37" s="11">
        <v>-6.2050000000000001</v>
      </c>
      <c r="S37" s="2" t="s">
        <v>96</v>
      </c>
      <c r="T37" s="2" t="s">
        <v>96</v>
      </c>
      <c r="U37" s="2" t="s">
        <v>270</v>
      </c>
      <c r="V37" s="2" t="s">
        <v>271</v>
      </c>
      <c r="W37" s="2" t="s">
        <v>272</v>
      </c>
      <c r="X37" s="2" t="s">
        <v>273</v>
      </c>
      <c r="Y37" s="16">
        <v>1.9999999999999999E-47</v>
      </c>
      <c r="Z37" s="12">
        <v>1</v>
      </c>
      <c r="AA37" s="13">
        <v>1</v>
      </c>
      <c r="AB37" s="2" t="s">
        <v>104</v>
      </c>
      <c r="AC37" s="2" t="s">
        <v>274</v>
      </c>
      <c r="AD37" s="2" t="s">
        <v>96</v>
      </c>
      <c r="AE37" s="2" t="s">
        <v>96</v>
      </c>
      <c r="AF37" s="1" t="s">
        <v>104</v>
      </c>
      <c r="AG37" s="2" t="s">
        <v>523</v>
      </c>
    </row>
    <row r="38" spans="1:34">
      <c r="A38" s="11">
        <v>35</v>
      </c>
      <c r="B38" s="11">
        <v>22722</v>
      </c>
      <c r="C38" s="11">
        <v>23915</v>
      </c>
      <c r="D38" s="49">
        <f t="shared" si="0"/>
        <v>1194</v>
      </c>
      <c r="E38" s="49" t="s">
        <v>215</v>
      </c>
      <c r="F38" s="50" t="s">
        <v>32</v>
      </c>
      <c r="G38" s="66">
        <f t="shared" si="3"/>
        <v>102</v>
      </c>
      <c r="H38" s="48"/>
      <c r="I38" s="69" t="s">
        <v>275</v>
      </c>
      <c r="J38" s="11" t="s">
        <v>33</v>
      </c>
      <c r="K38" s="11" t="s">
        <v>60</v>
      </c>
      <c r="L38" s="11" t="s">
        <v>35</v>
      </c>
      <c r="M38" s="11">
        <v>1194</v>
      </c>
      <c r="N38" s="11">
        <v>1</v>
      </c>
      <c r="O38" s="2" t="s">
        <v>71</v>
      </c>
      <c r="P38" s="2" t="s">
        <v>60</v>
      </c>
      <c r="Q38" s="11">
        <v>3.1360000000000001</v>
      </c>
      <c r="R38" s="11">
        <v>-1.5820000000000001</v>
      </c>
      <c r="S38" s="2" t="s">
        <v>60</v>
      </c>
      <c r="T38" s="2" t="s">
        <v>164</v>
      </c>
      <c r="U38" s="2" t="s">
        <v>276</v>
      </c>
      <c r="V38" s="2" t="s">
        <v>277</v>
      </c>
      <c r="W38" s="2" t="s">
        <v>102</v>
      </c>
      <c r="X38" s="2" t="s">
        <v>278</v>
      </c>
      <c r="Y38" s="11">
        <v>0</v>
      </c>
      <c r="Z38" s="12">
        <v>1</v>
      </c>
      <c r="AA38" s="14">
        <v>99.75</v>
      </c>
      <c r="AB38" s="2" t="s">
        <v>279</v>
      </c>
      <c r="AC38" s="2" t="s">
        <v>280</v>
      </c>
      <c r="AD38" s="2" t="s">
        <v>96</v>
      </c>
      <c r="AE38" s="2" t="s">
        <v>96</v>
      </c>
      <c r="AF38" s="1" t="s">
        <v>281</v>
      </c>
      <c r="AG38" s="2" t="s">
        <v>524</v>
      </c>
    </row>
    <row r="39" spans="1:34">
      <c r="A39" s="11">
        <v>36</v>
      </c>
      <c r="B39" s="11">
        <v>23908</v>
      </c>
      <c r="C39" s="11">
        <v>24285</v>
      </c>
      <c r="D39" s="49">
        <f t="shared" si="0"/>
        <v>378</v>
      </c>
      <c r="E39" s="49" t="s">
        <v>215</v>
      </c>
      <c r="F39" s="50" t="s">
        <v>32</v>
      </c>
      <c r="G39" s="48"/>
      <c r="H39" s="51">
        <v>7</v>
      </c>
      <c r="I39" s="69" t="s">
        <v>282</v>
      </c>
      <c r="J39" s="11" t="s">
        <v>33</v>
      </c>
      <c r="K39" s="11" t="s">
        <v>60</v>
      </c>
      <c r="L39" s="11" t="s">
        <v>35</v>
      </c>
      <c r="M39" s="11">
        <v>378</v>
      </c>
      <c r="N39" s="11">
        <v>3</v>
      </c>
      <c r="O39" s="2" t="s">
        <v>71</v>
      </c>
      <c r="P39" s="2" t="s">
        <v>255</v>
      </c>
      <c r="Q39" s="11">
        <v>3.1930000000000001</v>
      </c>
      <c r="R39" s="11">
        <v>-2.8079999999999998</v>
      </c>
      <c r="S39" s="2" t="s">
        <v>60</v>
      </c>
      <c r="T39" s="2" t="s">
        <v>151</v>
      </c>
      <c r="U39" s="2" t="s">
        <v>283</v>
      </c>
      <c r="V39" s="2" t="s">
        <v>525</v>
      </c>
      <c r="W39" s="2" t="s">
        <v>233</v>
      </c>
      <c r="X39" s="2" t="s">
        <v>284</v>
      </c>
      <c r="Y39" s="16">
        <v>0</v>
      </c>
      <c r="Z39" s="11">
        <v>100</v>
      </c>
      <c r="AA39" s="14">
        <v>100</v>
      </c>
      <c r="AB39" s="2" t="s">
        <v>285</v>
      </c>
      <c r="AC39" s="2" t="s">
        <v>286</v>
      </c>
      <c r="AD39" s="2" t="s">
        <v>79</v>
      </c>
      <c r="AE39" s="2" t="s">
        <v>34</v>
      </c>
      <c r="AF39" s="1" t="s">
        <v>526</v>
      </c>
      <c r="AG39" s="2" t="s">
        <v>527</v>
      </c>
    </row>
    <row r="40" spans="1:34">
      <c r="A40" s="11">
        <v>37</v>
      </c>
      <c r="B40" s="11">
        <v>24505</v>
      </c>
      <c r="C40" s="11">
        <v>24774</v>
      </c>
      <c r="D40" s="11">
        <f t="shared" si="0"/>
        <v>270</v>
      </c>
      <c r="E40" s="11" t="s">
        <v>46</v>
      </c>
      <c r="F40" s="11" t="s">
        <v>32</v>
      </c>
      <c r="G40" s="71"/>
      <c r="H40" s="41"/>
      <c r="I40" s="68" t="s">
        <v>528</v>
      </c>
      <c r="J40" s="11" t="s">
        <v>33</v>
      </c>
      <c r="K40" s="11" t="s">
        <v>60</v>
      </c>
      <c r="L40" s="11" t="s">
        <v>35</v>
      </c>
      <c r="M40" s="11">
        <v>270</v>
      </c>
      <c r="N40" s="11">
        <v>1</v>
      </c>
      <c r="O40" s="2" t="s">
        <v>36</v>
      </c>
      <c r="P40" s="2" t="s">
        <v>34</v>
      </c>
      <c r="Q40" s="11">
        <v>3.214</v>
      </c>
      <c r="R40" s="11">
        <v>-2.2530000000000001</v>
      </c>
      <c r="S40" s="2" t="s">
        <v>60</v>
      </c>
      <c r="T40" s="2" t="s">
        <v>164</v>
      </c>
      <c r="U40" s="2" t="s">
        <v>287</v>
      </c>
      <c r="V40" s="2" t="s">
        <v>288</v>
      </c>
      <c r="W40" s="2" t="s">
        <v>138</v>
      </c>
      <c r="X40" s="2" t="s">
        <v>289</v>
      </c>
      <c r="Y40" s="11">
        <v>0</v>
      </c>
      <c r="Z40" s="12">
        <v>1</v>
      </c>
      <c r="AA40" s="13">
        <v>1</v>
      </c>
      <c r="AB40" s="2" t="s">
        <v>252</v>
      </c>
      <c r="AC40" s="2" t="s">
        <v>290</v>
      </c>
      <c r="AD40" s="2" t="s">
        <v>34</v>
      </c>
      <c r="AE40" s="2" t="s">
        <v>34</v>
      </c>
      <c r="AF40" s="1" t="s">
        <v>517</v>
      </c>
      <c r="AG40" s="2" t="s">
        <v>529</v>
      </c>
    </row>
    <row r="41" spans="1:34">
      <c r="A41" s="11">
        <v>38</v>
      </c>
      <c r="B41" s="11">
        <v>24775</v>
      </c>
      <c r="C41" s="11">
        <v>25005</v>
      </c>
      <c r="D41" s="11">
        <f t="shared" si="0"/>
        <v>231</v>
      </c>
      <c r="E41" s="11" t="s">
        <v>46</v>
      </c>
      <c r="F41" s="11" t="s">
        <v>35</v>
      </c>
      <c r="G41" s="43">
        <f>B41-C40</f>
        <v>1</v>
      </c>
      <c r="H41" s="11"/>
      <c r="I41" s="68" t="s">
        <v>530</v>
      </c>
      <c r="J41" s="11" t="s">
        <v>33</v>
      </c>
      <c r="K41" s="11" t="s">
        <v>60</v>
      </c>
      <c r="L41" s="11" t="s">
        <v>35</v>
      </c>
      <c r="M41" s="11">
        <v>150</v>
      </c>
      <c r="N41" s="11">
        <v>4</v>
      </c>
      <c r="O41" s="2" t="s">
        <v>36</v>
      </c>
      <c r="P41" s="2" t="s">
        <v>60</v>
      </c>
      <c r="Q41" s="11">
        <v>1.5920000000000001</v>
      </c>
      <c r="R41" s="11">
        <v>-6.7960000000000003</v>
      </c>
      <c r="S41" s="2" t="s">
        <v>38</v>
      </c>
      <c r="T41" s="2" t="s">
        <v>122</v>
      </c>
      <c r="U41" s="2" t="s">
        <v>291</v>
      </c>
      <c r="V41" s="11" t="s">
        <v>292</v>
      </c>
      <c r="W41" s="2" t="s">
        <v>132</v>
      </c>
      <c r="X41" s="2" t="s">
        <v>66</v>
      </c>
      <c r="Y41" s="11">
        <v>0</v>
      </c>
      <c r="Z41" s="11">
        <v>100</v>
      </c>
      <c r="AA41" s="14">
        <v>100</v>
      </c>
      <c r="AB41" s="2" t="s">
        <v>293</v>
      </c>
      <c r="AC41" s="2" t="s">
        <v>200</v>
      </c>
      <c r="AD41" s="2" t="s">
        <v>127</v>
      </c>
      <c r="AE41" s="2" t="s">
        <v>34</v>
      </c>
      <c r="AF41" s="1" t="s">
        <v>293</v>
      </c>
      <c r="AG41" s="2" t="s">
        <v>531</v>
      </c>
    </row>
    <row r="42" spans="1:34">
      <c r="A42" s="11">
        <v>39</v>
      </c>
      <c r="B42" s="11">
        <v>25002</v>
      </c>
      <c r="C42" s="11">
        <v>26015</v>
      </c>
      <c r="D42" s="11">
        <f t="shared" si="0"/>
        <v>1014</v>
      </c>
      <c r="E42" s="11" t="s">
        <v>46</v>
      </c>
      <c r="F42" s="11" t="s">
        <v>128</v>
      </c>
      <c r="G42" s="11"/>
      <c r="H42" s="43">
        <v>3</v>
      </c>
      <c r="I42" s="68" t="s">
        <v>532</v>
      </c>
      <c r="J42" s="11" t="s">
        <v>33</v>
      </c>
      <c r="K42" s="11" t="s">
        <v>60</v>
      </c>
      <c r="L42" s="11" t="s">
        <v>35</v>
      </c>
      <c r="M42" s="11">
        <v>1014</v>
      </c>
      <c r="N42" s="11">
        <v>1</v>
      </c>
      <c r="O42" s="2" t="s">
        <v>71</v>
      </c>
      <c r="P42" s="2" t="s">
        <v>294</v>
      </c>
      <c r="Q42" s="11">
        <v>3.214</v>
      </c>
      <c r="R42" s="11">
        <v>-2.1920000000000002</v>
      </c>
      <c r="S42" s="2" t="s">
        <v>107</v>
      </c>
      <c r="T42" s="2" t="s">
        <v>107</v>
      </c>
      <c r="U42" s="2" t="s">
        <v>295</v>
      </c>
      <c r="V42" s="2" t="s">
        <v>296</v>
      </c>
      <c r="W42" s="2" t="s">
        <v>267</v>
      </c>
      <c r="X42" s="2" t="s">
        <v>297</v>
      </c>
      <c r="Y42" s="11">
        <v>0</v>
      </c>
      <c r="Z42" s="11">
        <v>100</v>
      </c>
      <c r="AA42" s="14">
        <v>100</v>
      </c>
      <c r="AB42" s="2" t="s">
        <v>298</v>
      </c>
      <c r="AC42" s="2" t="s">
        <v>299</v>
      </c>
      <c r="AD42" s="2" t="s">
        <v>300</v>
      </c>
      <c r="AE42" s="2" t="s">
        <v>60</v>
      </c>
      <c r="AF42" s="1" t="s">
        <v>298</v>
      </c>
      <c r="AG42" s="2" t="s">
        <v>533</v>
      </c>
    </row>
    <row r="43" spans="1:34">
      <c r="A43" s="11">
        <v>40</v>
      </c>
      <c r="B43" s="11">
        <v>26016</v>
      </c>
      <c r="C43" s="11">
        <v>26813</v>
      </c>
      <c r="D43" s="11">
        <f t="shared" si="0"/>
        <v>798</v>
      </c>
      <c r="E43" s="11" t="s">
        <v>46</v>
      </c>
      <c r="F43" s="11" t="s">
        <v>32</v>
      </c>
      <c r="G43" s="43">
        <f>B43-C42</f>
        <v>1</v>
      </c>
      <c r="H43" s="11"/>
      <c r="I43" s="68" t="s">
        <v>534</v>
      </c>
      <c r="J43" s="11" t="s">
        <v>33</v>
      </c>
      <c r="K43" s="11" t="s">
        <v>35</v>
      </c>
      <c r="L43" s="11" t="s">
        <v>60</v>
      </c>
      <c r="M43" s="11">
        <v>798</v>
      </c>
      <c r="N43" s="11">
        <v>1</v>
      </c>
      <c r="O43" s="2" t="s">
        <v>71</v>
      </c>
      <c r="P43" s="2" t="s">
        <v>37</v>
      </c>
      <c r="Q43" s="11">
        <v>2.9009999999999998</v>
      </c>
      <c r="R43" s="11">
        <v>-2.7650000000000001</v>
      </c>
      <c r="S43" s="2" t="s">
        <v>38</v>
      </c>
      <c r="T43" s="2" t="s">
        <v>38</v>
      </c>
      <c r="U43" s="2" t="s">
        <v>301</v>
      </c>
      <c r="V43" s="2" t="s">
        <v>301</v>
      </c>
      <c r="W43" s="2" t="s">
        <v>302</v>
      </c>
      <c r="X43" s="2" t="s">
        <v>303</v>
      </c>
      <c r="Y43" s="11">
        <v>0</v>
      </c>
      <c r="Z43" s="12">
        <v>1</v>
      </c>
      <c r="AA43" s="13">
        <v>1</v>
      </c>
      <c r="AB43" s="2" t="s">
        <v>304</v>
      </c>
      <c r="AC43" s="2" t="s">
        <v>304</v>
      </c>
      <c r="AD43" s="2" t="s">
        <v>69</v>
      </c>
      <c r="AE43" s="2" t="s">
        <v>34</v>
      </c>
      <c r="AF43" s="1" t="s">
        <v>304</v>
      </c>
      <c r="AG43" s="2" t="s">
        <v>535</v>
      </c>
    </row>
    <row r="44" spans="1:34">
      <c r="A44" s="11">
        <v>41</v>
      </c>
      <c r="B44" s="11">
        <v>26810</v>
      </c>
      <c r="C44" s="11">
        <v>27418</v>
      </c>
      <c r="D44" s="11">
        <f t="shared" si="0"/>
        <v>609</v>
      </c>
      <c r="E44" s="11" t="s">
        <v>46</v>
      </c>
      <c r="F44" s="11" t="s">
        <v>128</v>
      </c>
      <c r="G44" s="11"/>
      <c r="H44" s="43">
        <v>3</v>
      </c>
      <c r="I44" s="68" t="s">
        <v>305</v>
      </c>
      <c r="J44" s="11" t="s">
        <v>33</v>
      </c>
      <c r="K44" s="11" t="s">
        <v>34</v>
      </c>
      <c r="L44" s="11" t="s">
        <v>35</v>
      </c>
      <c r="M44" s="11">
        <v>609</v>
      </c>
      <c r="N44" s="11">
        <v>1</v>
      </c>
      <c r="O44" s="2" t="s">
        <v>71</v>
      </c>
      <c r="P44" s="2" t="s">
        <v>96</v>
      </c>
      <c r="Q44" s="11">
        <v>1.603</v>
      </c>
      <c r="R44" s="11">
        <v>1.603</v>
      </c>
      <c r="S44" s="2"/>
      <c r="T44" s="2"/>
      <c r="U44" s="2" t="s">
        <v>536</v>
      </c>
      <c r="V44" s="2" t="s">
        <v>536</v>
      </c>
      <c r="W44" s="2" t="s">
        <v>306</v>
      </c>
      <c r="X44" s="2" t="s">
        <v>307</v>
      </c>
      <c r="Y44" s="11">
        <v>0</v>
      </c>
      <c r="Z44" s="12">
        <v>1</v>
      </c>
      <c r="AA44" s="14">
        <v>99.5</v>
      </c>
      <c r="AB44" s="2" t="s">
        <v>308</v>
      </c>
      <c r="AC44" s="2" t="s">
        <v>309</v>
      </c>
      <c r="AD44" s="2" t="s">
        <v>96</v>
      </c>
      <c r="AE44" s="2" t="s">
        <v>96</v>
      </c>
      <c r="AF44" s="1" t="s">
        <v>308</v>
      </c>
      <c r="AG44" s="2" t="s">
        <v>537</v>
      </c>
    </row>
    <row r="45" spans="1:34">
      <c r="A45" s="11">
        <v>42</v>
      </c>
      <c r="B45" s="11">
        <v>27171</v>
      </c>
      <c r="C45" s="11">
        <v>27866</v>
      </c>
      <c r="D45" s="11">
        <f t="shared" si="0"/>
        <v>696</v>
      </c>
      <c r="E45" s="11" t="s">
        <v>46</v>
      </c>
      <c r="F45" s="11" t="s">
        <v>128</v>
      </c>
      <c r="G45" s="11"/>
      <c r="H45" s="42">
        <v>247</v>
      </c>
      <c r="I45" s="68" t="s">
        <v>310</v>
      </c>
      <c r="J45" s="11" t="s">
        <v>33</v>
      </c>
      <c r="K45" s="11" t="s">
        <v>60</v>
      </c>
      <c r="L45" s="11" t="s">
        <v>35</v>
      </c>
      <c r="M45" s="11">
        <v>696</v>
      </c>
      <c r="N45" s="11">
        <v>1</v>
      </c>
      <c r="O45" s="2" t="s">
        <v>36</v>
      </c>
      <c r="P45" s="2" t="s">
        <v>255</v>
      </c>
      <c r="Q45" s="11">
        <v>2.7210000000000001</v>
      </c>
      <c r="R45" s="11">
        <v>-3.1389999999999998</v>
      </c>
      <c r="S45" s="2" t="s">
        <v>60</v>
      </c>
      <c r="T45" s="2" t="s">
        <v>122</v>
      </c>
      <c r="U45" s="2" t="s">
        <v>311</v>
      </c>
      <c r="V45" s="2" t="s">
        <v>312</v>
      </c>
      <c r="W45" s="2" t="s">
        <v>102</v>
      </c>
      <c r="X45" s="2" t="s">
        <v>313</v>
      </c>
      <c r="Y45" s="16">
        <v>0</v>
      </c>
      <c r="Z45" s="11">
        <v>100</v>
      </c>
      <c r="AA45" s="14">
        <v>100</v>
      </c>
      <c r="AB45" s="2" t="s">
        <v>308</v>
      </c>
      <c r="AC45" s="2" t="s">
        <v>314</v>
      </c>
      <c r="AD45" s="2" t="s">
        <v>79</v>
      </c>
      <c r="AE45" s="2" t="s">
        <v>60</v>
      </c>
      <c r="AF45" s="1" t="s">
        <v>308</v>
      </c>
      <c r="AG45" s="67" t="s">
        <v>538</v>
      </c>
    </row>
    <row r="46" spans="1:34">
      <c r="A46" s="11">
        <v>43</v>
      </c>
      <c r="B46" s="11">
        <v>27884</v>
      </c>
      <c r="C46" s="11">
        <v>28243</v>
      </c>
      <c r="D46" s="11">
        <f t="shared" si="0"/>
        <v>360</v>
      </c>
      <c r="E46" s="11" t="s">
        <v>46</v>
      </c>
      <c r="F46" s="11" t="s">
        <v>32</v>
      </c>
      <c r="G46" s="43">
        <f>B46-C45</f>
        <v>18</v>
      </c>
      <c r="H46" s="11"/>
      <c r="I46" s="68" t="s">
        <v>315</v>
      </c>
      <c r="J46" s="11" t="s">
        <v>33</v>
      </c>
      <c r="K46" s="11" t="s">
        <v>34</v>
      </c>
      <c r="L46" s="11" t="s">
        <v>35</v>
      </c>
      <c r="M46" s="11">
        <v>381</v>
      </c>
      <c r="N46" s="11">
        <v>5</v>
      </c>
      <c r="O46" s="2" t="s">
        <v>71</v>
      </c>
      <c r="P46" s="2" t="s">
        <v>60</v>
      </c>
      <c r="Q46" s="11">
        <v>2.1190000000000002</v>
      </c>
      <c r="R46" s="11">
        <v>-4.5339999999999998</v>
      </c>
      <c r="S46" s="2"/>
      <c r="T46" s="2" t="s">
        <v>164</v>
      </c>
      <c r="U46" s="2" t="s">
        <v>316</v>
      </c>
      <c r="V46" s="2" t="s">
        <v>317</v>
      </c>
      <c r="W46" s="2" t="s">
        <v>138</v>
      </c>
      <c r="X46" s="2" t="s">
        <v>318</v>
      </c>
      <c r="Y46" s="11">
        <v>0</v>
      </c>
      <c r="Z46" s="11">
        <v>94.4</v>
      </c>
      <c r="AA46" s="14">
        <v>99.16</v>
      </c>
      <c r="AB46" s="5" t="s">
        <v>252</v>
      </c>
      <c r="AC46" s="2" t="s">
        <v>319</v>
      </c>
      <c r="AD46" s="2" t="s">
        <v>70</v>
      </c>
      <c r="AE46" s="2" t="s">
        <v>60</v>
      </c>
      <c r="AF46" s="1" t="s">
        <v>539</v>
      </c>
      <c r="AG46" s="2" t="s">
        <v>540</v>
      </c>
    </row>
    <row r="47" spans="1:34">
      <c r="A47" s="11">
        <v>44</v>
      </c>
      <c r="B47" s="11">
        <v>28276</v>
      </c>
      <c r="C47" s="11">
        <v>28710</v>
      </c>
      <c r="D47" s="11">
        <f t="shared" si="0"/>
        <v>435</v>
      </c>
      <c r="E47" s="11" t="s">
        <v>46</v>
      </c>
      <c r="F47" s="11" t="s">
        <v>32</v>
      </c>
      <c r="G47" s="44">
        <f>B47-C46</f>
        <v>33</v>
      </c>
      <c r="H47" s="11"/>
      <c r="I47" s="68" t="s">
        <v>320</v>
      </c>
      <c r="J47" s="11" t="s">
        <v>33</v>
      </c>
      <c r="K47" s="11" t="s">
        <v>60</v>
      </c>
      <c r="L47" s="11" t="s">
        <v>35</v>
      </c>
      <c r="M47" s="11">
        <v>471</v>
      </c>
      <c r="N47" s="11">
        <v>1</v>
      </c>
      <c r="O47" s="2" t="s">
        <v>71</v>
      </c>
      <c r="P47" s="2" t="s">
        <v>321</v>
      </c>
      <c r="Q47" s="11">
        <v>2.0110000000000001</v>
      </c>
      <c r="R47" s="11">
        <v>-4.681</v>
      </c>
      <c r="S47" s="2" t="s">
        <v>60</v>
      </c>
      <c r="T47" s="2" t="s">
        <v>322</v>
      </c>
      <c r="U47" s="2" t="s">
        <v>323</v>
      </c>
      <c r="V47" s="2" t="s">
        <v>324</v>
      </c>
      <c r="W47" s="2" t="s">
        <v>325</v>
      </c>
      <c r="X47" s="2" t="s">
        <v>326</v>
      </c>
      <c r="Y47" s="11">
        <v>0</v>
      </c>
      <c r="Z47" s="17">
        <v>0.92300000000000004</v>
      </c>
      <c r="AA47" s="13">
        <v>1</v>
      </c>
      <c r="AB47" s="2" t="s">
        <v>327</v>
      </c>
      <c r="AC47" s="2" t="s">
        <v>328</v>
      </c>
      <c r="AD47" s="2" t="s">
        <v>70</v>
      </c>
      <c r="AE47" s="2" t="s">
        <v>60</v>
      </c>
      <c r="AF47" s="1" t="s">
        <v>541</v>
      </c>
      <c r="AG47" s="67" t="s">
        <v>542</v>
      </c>
      <c r="AH47" s="11" t="s">
        <v>329</v>
      </c>
    </row>
    <row r="48" spans="1:34">
      <c r="A48" s="11">
        <v>45</v>
      </c>
      <c r="B48" s="11">
        <v>28707</v>
      </c>
      <c r="C48" s="11">
        <v>29477</v>
      </c>
      <c r="D48" s="11">
        <f t="shared" si="0"/>
        <v>771</v>
      </c>
      <c r="E48" s="11" t="s">
        <v>46</v>
      </c>
      <c r="F48" s="11" t="s">
        <v>128</v>
      </c>
      <c r="G48" s="11"/>
      <c r="H48" s="43">
        <v>3</v>
      </c>
      <c r="I48" s="68" t="s">
        <v>330</v>
      </c>
      <c r="J48" s="11" t="s">
        <v>60</v>
      </c>
      <c r="K48" s="11" t="s">
        <v>34</v>
      </c>
      <c r="L48" s="11" t="s">
        <v>33</v>
      </c>
      <c r="M48" s="11">
        <v>771</v>
      </c>
      <c r="N48" s="11">
        <v>1</v>
      </c>
      <c r="O48" s="2" t="s">
        <v>331</v>
      </c>
      <c r="P48" s="2" t="s">
        <v>321</v>
      </c>
      <c r="Q48" s="11">
        <v>2.4860000000000002</v>
      </c>
      <c r="R48" s="11">
        <v>-3.7690000000000001</v>
      </c>
      <c r="S48" s="2" t="s">
        <v>38</v>
      </c>
      <c r="T48" s="2" t="s">
        <v>322</v>
      </c>
      <c r="U48" s="4" t="s">
        <v>332</v>
      </c>
      <c r="V48" t="s">
        <v>333</v>
      </c>
      <c r="W48" s="2" t="s">
        <v>325</v>
      </c>
      <c r="X48" s="2" t="s">
        <v>66</v>
      </c>
      <c r="Y48" s="11">
        <v>0</v>
      </c>
      <c r="Z48" s="11">
        <v>88.5</v>
      </c>
      <c r="AA48" s="14">
        <v>96.09</v>
      </c>
      <c r="AB48" s="2" t="s">
        <v>334</v>
      </c>
      <c r="AC48" s="55" t="s">
        <v>335</v>
      </c>
      <c r="AD48" s="2" t="s">
        <v>336</v>
      </c>
      <c r="AE48" s="2" t="s">
        <v>60</v>
      </c>
      <c r="AF48" s="1" t="s">
        <v>539</v>
      </c>
      <c r="AG48" s="2" t="s">
        <v>543</v>
      </c>
    </row>
    <row r="49" spans="1:33">
      <c r="A49" s="11">
        <v>46</v>
      </c>
      <c r="B49" s="11">
        <v>29474</v>
      </c>
      <c r="C49" s="11">
        <v>30877</v>
      </c>
      <c r="D49" s="11">
        <f t="shared" si="0"/>
        <v>1404</v>
      </c>
      <c r="E49" s="11" t="s">
        <v>46</v>
      </c>
      <c r="F49" s="11" t="s">
        <v>128</v>
      </c>
      <c r="G49" s="11"/>
      <c r="H49" s="43">
        <v>3</v>
      </c>
      <c r="I49" s="68" t="s">
        <v>544</v>
      </c>
      <c r="J49" s="11" t="s">
        <v>33</v>
      </c>
      <c r="K49" s="11" t="s">
        <v>34</v>
      </c>
      <c r="L49" s="11" t="s">
        <v>35</v>
      </c>
      <c r="M49" s="11">
        <v>1404</v>
      </c>
      <c r="N49" s="11">
        <v>1</v>
      </c>
      <c r="O49" s="2" t="s">
        <v>71</v>
      </c>
      <c r="P49" s="2" t="s">
        <v>294</v>
      </c>
      <c r="Q49" s="11">
        <v>2.0619999999999998</v>
      </c>
      <c r="R49" s="11">
        <v>-4.8639999999999999</v>
      </c>
      <c r="S49" s="2" t="s">
        <v>107</v>
      </c>
      <c r="T49" s="2" t="s">
        <v>60</v>
      </c>
      <c r="U49" s="2" t="s">
        <v>337</v>
      </c>
      <c r="V49" s="2" t="s">
        <v>338</v>
      </c>
      <c r="W49" s="2" t="s">
        <v>132</v>
      </c>
      <c r="X49" s="2" t="s">
        <v>339</v>
      </c>
      <c r="Y49" s="11">
        <v>0</v>
      </c>
      <c r="Z49" s="17">
        <v>0.998</v>
      </c>
      <c r="AA49" s="15">
        <v>0.998</v>
      </c>
      <c r="AB49" s="2" t="s">
        <v>308</v>
      </c>
      <c r="AC49" s="62" t="s">
        <v>340</v>
      </c>
      <c r="AD49" s="2" t="s">
        <v>341</v>
      </c>
      <c r="AE49" s="2" t="s">
        <v>60</v>
      </c>
      <c r="AF49" s="62" t="s">
        <v>308</v>
      </c>
      <c r="AG49" s="2" t="s">
        <v>545</v>
      </c>
    </row>
    <row r="50" spans="1:33">
      <c r="A50" s="11">
        <v>47</v>
      </c>
      <c r="B50" s="54">
        <v>30880</v>
      </c>
      <c r="C50" s="54">
        <v>31338</v>
      </c>
      <c r="D50" s="11">
        <f t="shared" si="0"/>
        <v>459</v>
      </c>
      <c r="E50" s="11" t="s">
        <v>46</v>
      </c>
      <c r="F50" s="11" t="s">
        <v>32</v>
      </c>
      <c r="G50" s="43">
        <f>B50-C49</f>
        <v>3</v>
      </c>
      <c r="H50" s="11"/>
      <c r="I50" s="68" t="s">
        <v>546</v>
      </c>
      <c r="J50" s="11" t="s">
        <v>33</v>
      </c>
      <c r="K50" s="11" t="s">
        <v>60</v>
      </c>
      <c r="L50" s="11" t="s">
        <v>35</v>
      </c>
      <c r="M50" s="11">
        <v>459</v>
      </c>
      <c r="N50" s="11">
        <v>1</v>
      </c>
      <c r="O50" s="2" t="s">
        <v>71</v>
      </c>
      <c r="P50" s="2" t="s">
        <v>37</v>
      </c>
      <c r="Q50" s="11">
        <v>2.8820000000000001</v>
      </c>
      <c r="R50" s="11">
        <v>-3.456</v>
      </c>
      <c r="S50" s="2" t="s">
        <v>38</v>
      </c>
      <c r="T50" s="2" t="s">
        <v>38</v>
      </c>
      <c r="U50" s="2" t="s">
        <v>342</v>
      </c>
      <c r="V50" s="2" t="s">
        <v>342</v>
      </c>
      <c r="W50" s="2" t="s">
        <v>233</v>
      </c>
      <c r="X50" s="2" t="s">
        <v>343</v>
      </c>
      <c r="Y50" s="11">
        <v>0</v>
      </c>
      <c r="Z50" s="17">
        <v>0.98699999999999999</v>
      </c>
      <c r="AA50" s="13">
        <v>1</v>
      </c>
      <c r="AB50" s="2" t="s">
        <v>56</v>
      </c>
      <c r="AC50" s="2" t="s">
        <v>344</v>
      </c>
      <c r="AD50" s="2" t="s">
        <v>69</v>
      </c>
      <c r="AE50" s="2" t="s">
        <v>507</v>
      </c>
      <c r="AF50" s="1" t="s">
        <v>89</v>
      </c>
      <c r="AG50" s="2" t="s">
        <v>547</v>
      </c>
    </row>
    <row r="51" spans="1:33">
      <c r="A51" s="11">
        <v>48</v>
      </c>
      <c r="B51" s="11">
        <v>31341</v>
      </c>
      <c r="C51" s="11">
        <v>31925</v>
      </c>
      <c r="D51" s="11">
        <f t="shared" si="0"/>
        <v>585</v>
      </c>
      <c r="E51" s="11" t="s">
        <v>46</v>
      </c>
      <c r="F51" s="11" t="s">
        <v>32</v>
      </c>
      <c r="G51" s="43">
        <f>B51-C50</f>
        <v>3</v>
      </c>
      <c r="H51" s="11"/>
      <c r="I51" s="68" t="s">
        <v>345</v>
      </c>
      <c r="J51" s="11" t="s">
        <v>33</v>
      </c>
      <c r="K51" s="11" t="s">
        <v>34</v>
      </c>
      <c r="L51" s="11" t="s">
        <v>35</v>
      </c>
      <c r="M51" s="11">
        <v>585</v>
      </c>
      <c r="N51" s="11">
        <v>2</v>
      </c>
      <c r="O51" s="2" t="s">
        <v>36</v>
      </c>
      <c r="P51" s="2" t="s">
        <v>346</v>
      </c>
      <c r="Q51" s="11">
        <v>2.8039999999999998</v>
      </c>
      <c r="R51" s="11">
        <v>-3.109</v>
      </c>
      <c r="S51" s="2" t="s">
        <v>38</v>
      </c>
      <c r="T51" s="2" t="s">
        <v>38</v>
      </c>
      <c r="U51" s="2" t="s">
        <v>347</v>
      </c>
      <c r="V51" s="2" t="s">
        <v>348</v>
      </c>
      <c r="W51" s="2" t="s">
        <v>118</v>
      </c>
      <c r="X51" s="2" t="s">
        <v>349</v>
      </c>
      <c r="Y51" s="11">
        <v>0</v>
      </c>
      <c r="Z51" s="11">
        <v>99</v>
      </c>
      <c r="AA51" s="14">
        <v>100</v>
      </c>
      <c r="AB51" s="2" t="s">
        <v>56</v>
      </c>
      <c r="AC51" s="2" t="s">
        <v>350</v>
      </c>
      <c r="AD51" s="2" t="s">
        <v>60</v>
      </c>
      <c r="AE51" s="2" t="s">
        <v>34</v>
      </c>
      <c r="AF51" s="1" t="s">
        <v>89</v>
      </c>
      <c r="AG51" s="2" t="s">
        <v>548</v>
      </c>
    </row>
    <row r="52" spans="1:33">
      <c r="A52" s="11">
        <v>49</v>
      </c>
      <c r="B52" s="11">
        <v>32080</v>
      </c>
      <c r="C52" s="11">
        <v>32307</v>
      </c>
      <c r="D52" s="11">
        <f t="shared" si="0"/>
        <v>228</v>
      </c>
      <c r="E52" s="11" t="s">
        <v>46</v>
      </c>
      <c r="F52" s="11" t="s">
        <v>32</v>
      </c>
      <c r="G52" s="42">
        <f>B52-C51</f>
        <v>155</v>
      </c>
      <c r="H52" s="11"/>
      <c r="I52" s="68" t="s">
        <v>351</v>
      </c>
      <c r="J52" s="11" t="s">
        <v>33</v>
      </c>
      <c r="K52" s="11" t="s">
        <v>60</v>
      </c>
      <c r="L52" s="11" t="s">
        <v>35</v>
      </c>
      <c r="M52" s="11">
        <v>261</v>
      </c>
      <c r="N52" s="11">
        <v>1</v>
      </c>
      <c r="O52" s="2" t="s">
        <v>247</v>
      </c>
      <c r="P52" s="2" t="s">
        <v>346</v>
      </c>
      <c r="Q52" s="11">
        <v>2.4620000000000002</v>
      </c>
      <c r="R52" s="11">
        <v>-4.7290000000000001</v>
      </c>
      <c r="S52" s="2" t="s">
        <v>38</v>
      </c>
      <c r="T52" s="2" t="s">
        <v>151</v>
      </c>
      <c r="U52" s="2" t="s">
        <v>352</v>
      </c>
      <c r="V52" s="2" t="s">
        <v>353</v>
      </c>
      <c r="W52" s="2" t="s">
        <v>233</v>
      </c>
      <c r="X52" s="2" t="s">
        <v>354</v>
      </c>
      <c r="Y52" s="11">
        <v>0</v>
      </c>
      <c r="Z52" s="11">
        <v>99</v>
      </c>
      <c r="AA52" s="14">
        <v>100</v>
      </c>
      <c r="AB52" s="2" t="s">
        <v>56</v>
      </c>
      <c r="AC52" s="2" t="s">
        <v>213</v>
      </c>
      <c r="AD52" s="2" t="s">
        <v>243</v>
      </c>
      <c r="AE52" s="2" t="s">
        <v>60</v>
      </c>
      <c r="AF52" s="1" t="s">
        <v>89</v>
      </c>
      <c r="AG52" s="67" t="s">
        <v>549</v>
      </c>
    </row>
    <row r="53" spans="1:33">
      <c r="A53" s="11">
        <v>50</v>
      </c>
      <c r="B53" s="11">
        <v>32372</v>
      </c>
      <c r="C53" s="11">
        <v>32527</v>
      </c>
      <c r="D53" s="11">
        <f t="shared" si="0"/>
        <v>156</v>
      </c>
      <c r="E53" s="11" t="s">
        <v>46</v>
      </c>
      <c r="F53" s="11" t="s">
        <v>81</v>
      </c>
      <c r="G53" s="44">
        <f>B53-C52</f>
        <v>65</v>
      </c>
      <c r="H53" s="11"/>
      <c r="I53" s="68" t="s">
        <v>355</v>
      </c>
      <c r="J53" s="11" t="s">
        <v>33</v>
      </c>
      <c r="K53" s="11" t="s">
        <v>34</v>
      </c>
      <c r="L53" s="11" t="s">
        <v>35</v>
      </c>
      <c r="M53" s="11">
        <v>156</v>
      </c>
      <c r="N53" s="11">
        <v>1</v>
      </c>
      <c r="O53" s="2" t="s">
        <v>356</v>
      </c>
      <c r="P53" s="2" t="s">
        <v>357</v>
      </c>
      <c r="Q53" s="11">
        <v>3.3010000000000002</v>
      </c>
      <c r="R53" s="11">
        <v>-2.0720000000000001</v>
      </c>
      <c r="S53" s="2" t="s">
        <v>60</v>
      </c>
      <c r="T53" s="2"/>
      <c r="U53" s="2" t="s">
        <v>358</v>
      </c>
      <c r="V53" s="2" t="s">
        <v>359</v>
      </c>
      <c r="W53" s="2" t="s">
        <v>267</v>
      </c>
      <c r="X53" s="2" t="s">
        <v>66</v>
      </c>
      <c r="Y53" s="16">
        <v>5.4000000000000002E-13</v>
      </c>
      <c r="Z53" s="11">
        <v>62.7</v>
      </c>
      <c r="AA53" s="14">
        <v>100</v>
      </c>
      <c r="AB53" s="2" t="s">
        <v>194</v>
      </c>
      <c r="AC53" s="2"/>
      <c r="AD53" s="2" t="s">
        <v>60</v>
      </c>
      <c r="AE53" s="81" t="s">
        <v>505</v>
      </c>
      <c r="AF53" s="61" t="s">
        <v>195</v>
      </c>
      <c r="AG53" s="2" t="s">
        <v>550</v>
      </c>
    </row>
    <row r="54" spans="1:33">
      <c r="A54" s="11">
        <v>51</v>
      </c>
      <c r="B54" s="11">
        <v>32524</v>
      </c>
      <c r="C54" s="11">
        <v>32796</v>
      </c>
      <c r="D54" s="11">
        <f t="shared" si="0"/>
        <v>273</v>
      </c>
      <c r="E54" s="11" t="s">
        <v>46</v>
      </c>
      <c r="F54" s="11" t="s">
        <v>128</v>
      </c>
      <c r="G54" s="11"/>
      <c r="H54" s="43">
        <v>3</v>
      </c>
      <c r="I54" s="68" t="s">
        <v>551</v>
      </c>
      <c r="J54" s="11" t="s">
        <v>33</v>
      </c>
      <c r="K54" s="11" t="s">
        <v>34</v>
      </c>
      <c r="L54" s="11" t="s">
        <v>35</v>
      </c>
      <c r="M54" s="11">
        <v>156</v>
      </c>
      <c r="N54" s="11">
        <v>1</v>
      </c>
      <c r="O54" s="2" t="s">
        <v>71</v>
      </c>
      <c r="P54" s="2" t="s">
        <v>34</v>
      </c>
      <c r="Q54" s="11">
        <v>3.3010000000000002</v>
      </c>
      <c r="R54" s="11">
        <v>-2.0720000000000001</v>
      </c>
      <c r="S54" s="2"/>
      <c r="T54" s="2" t="s">
        <v>164</v>
      </c>
      <c r="U54" s="2" t="s">
        <v>360</v>
      </c>
      <c r="V54" s="4" t="s">
        <v>361</v>
      </c>
      <c r="W54" s="4" t="s">
        <v>267</v>
      </c>
      <c r="X54" s="2" t="s">
        <v>289</v>
      </c>
      <c r="Y54" s="53">
        <v>5.4000000000000002E-13</v>
      </c>
      <c r="Z54" s="11">
        <v>62.7</v>
      </c>
      <c r="AA54" s="14">
        <v>100</v>
      </c>
      <c r="AB54" s="2" t="s">
        <v>429</v>
      </c>
      <c r="AC54" s="2" t="s">
        <v>147</v>
      </c>
      <c r="AD54" s="2" t="s">
        <v>60</v>
      </c>
      <c r="AE54" s="2" t="s">
        <v>60</v>
      </c>
      <c r="AF54" s="1" t="s">
        <v>89</v>
      </c>
      <c r="AG54" s="2" t="s">
        <v>552</v>
      </c>
    </row>
    <row r="55" spans="1:33" ht="30" customHeight="1">
      <c r="A55" s="11">
        <v>52</v>
      </c>
      <c r="B55" s="11">
        <v>32793</v>
      </c>
      <c r="C55" s="11">
        <v>33038</v>
      </c>
      <c r="D55" s="11">
        <f t="shared" si="0"/>
        <v>246</v>
      </c>
      <c r="E55" s="11" t="s">
        <v>31</v>
      </c>
      <c r="F55" s="11" t="s">
        <v>128</v>
      </c>
      <c r="G55" s="11"/>
      <c r="H55" s="43">
        <v>3</v>
      </c>
      <c r="I55" s="68" t="s">
        <v>362</v>
      </c>
      <c r="J55" s="11" t="s">
        <v>33</v>
      </c>
      <c r="K55" s="11" t="s">
        <v>60</v>
      </c>
      <c r="L55" s="11" t="s">
        <v>35</v>
      </c>
      <c r="M55" s="11">
        <v>237</v>
      </c>
      <c r="N55" s="11">
        <v>2</v>
      </c>
      <c r="O55" s="2" t="s">
        <v>71</v>
      </c>
      <c r="P55" s="2" t="s">
        <v>96</v>
      </c>
      <c r="Q55" s="11">
        <v>3.056</v>
      </c>
      <c r="R55" s="11">
        <v>-2.5840000000000001</v>
      </c>
      <c r="S55" s="2" t="s">
        <v>38</v>
      </c>
      <c r="T55" s="2" t="s">
        <v>122</v>
      </c>
      <c r="U55" s="2" t="s">
        <v>363</v>
      </c>
      <c r="V55" s="2" t="s">
        <v>364</v>
      </c>
      <c r="W55" s="2" t="s">
        <v>365</v>
      </c>
      <c r="X55" s="2" t="s">
        <v>66</v>
      </c>
      <c r="Y55" s="16">
        <v>2.9999999999999999E-41</v>
      </c>
      <c r="Z55" s="12">
        <v>1</v>
      </c>
      <c r="AA55" s="13">
        <v>1</v>
      </c>
      <c r="AB55" s="2" t="s">
        <v>429</v>
      </c>
      <c r="AC55" s="7" t="s">
        <v>366</v>
      </c>
      <c r="AD55" s="2" t="s">
        <v>367</v>
      </c>
      <c r="AE55" s="2" t="s">
        <v>34</v>
      </c>
      <c r="AF55" s="1" t="s">
        <v>89</v>
      </c>
      <c r="AG55" s="2" t="s">
        <v>553</v>
      </c>
    </row>
    <row r="56" spans="1:33">
      <c r="A56" s="11">
        <v>53</v>
      </c>
      <c r="B56" s="11">
        <v>33011</v>
      </c>
      <c r="C56" s="11">
        <v>33406</v>
      </c>
      <c r="D56" s="11">
        <f t="shared" si="0"/>
        <v>396</v>
      </c>
      <c r="E56" s="11" t="s">
        <v>46</v>
      </c>
      <c r="F56" s="11" t="s">
        <v>128</v>
      </c>
      <c r="G56" s="11"/>
      <c r="H56" s="43">
        <v>27</v>
      </c>
      <c r="I56" s="68" t="s">
        <v>554</v>
      </c>
      <c r="J56" s="11" t="s">
        <v>33</v>
      </c>
      <c r="K56" s="11" t="s">
        <v>34</v>
      </c>
      <c r="L56" s="11" t="s">
        <v>35</v>
      </c>
      <c r="M56" s="11">
        <v>396</v>
      </c>
      <c r="N56" s="11">
        <v>1</v>
      </c>
      <c r="O56" s="2" t="s">
        <v>36</v>
      </c>
      <c r="P56" s="2" t="s">
        <v>60</v>
      </c>
      <c r="Q56" s="11">
        <v>2.1669999999999998</v>
      </c>
      <c r="R56" s="11">
        <v>-4.8209999999999997</v>
      </c>
      <c r="S56" s="2" t="s">
        <v>368</v>
      </c>
      <c r="T56" s="2" t="s">
        <v>368</v>
      </c>
      <c r="U56" s="2" t="s">
        <v>369</v>
      </c>
      <c r="V56" s="2" t="s">
        <v>370</v>
      </c>
      <c r="W56" s="2" t="s">
        <v>371</v>
      </c>
      <c r="X56" s="2" t="s">
        <v>555</v>
      </c>
      <c r="Y56" s="11">
        <v>0</v>
      </c>
      <c r="Z56" s="17">
        <v>0.998</v>
      </c>
      <c r="AA56" s="15">
        <v>0.998</v>
      </c>
      <c r="AB56" s="2" t="s">
        <v>556</v>
      </c>
      <c r="AC56" s="2" t="s">
        <v>372</v>
      </c>
      <c r="AD56" s="2" t="s">
        <v>373</v>
      </c>
      <c r="AE56" s="2" t="s">
        <v>60</v>
      </c>
      <c r="AF56" s="1" t="s">
        <v>374</v>
      </c>
      <c r="AG56" s="75" t="s">
        <v>557</v>
      </c>
    </row>
    <row r="57" spans="1:33">
      <c r="A57" s="11">
        <v>54</v>
      </c>
      <c r="B57" s="11">
        <v>33396</v>
      </c>
      <c r="C57" s="11">
        <v>33905</v>
      </c>
      <c r="D57" s="11">
        <f t="shared" si="0"/>
        <v>510</v>
      </c>
      <c r="E57" s="11" t="s">
        <v>46</v>
      </c>
      <c r="F57" s="11" t="s">
        <v>32</v>
      </c>
      <c r="G57" s="11"/>
      <c r="H57" s="43">
        <v>10</v>
      </c>
      <c r="I57" s="68" t="s">
        <v>558</v>
      </c>
      <c r="J57" s="11" t="s">
        <v>33</v>
      </c>
      <c r="K57" s="11" t="s">
        <v>34</v>
      </c>
      <c r="L57" s="11" t="s">
        <v>35</v>
      </c>
      <c r="M57" s="11">
        <v>510</v>
      </c>
      <c r="N57" s="11">
        <v>1</v>
      </c>
      <c r="O57" s="2" t="s">
        <v>375</v>
      </c>
      <c r="P57" s="2" t="s">
        <v>376</v>
      </c>
      <c r="Q57" s="11"/>
      <c r="R57" s="11">
        <v>-3.456</v>
      </c>
      <c r="S57" s="2" t="s">
        <v>38</v>
      </c>
      <c r="T57" s="2" t="s">
        <v>38</v>
      </c>
      <c r="U57" s="2" t="s">
        <v>377</v>
      </c>
      <c r="V57" s="2" t="s">
        <v>378</v>
      </c>
      <c r="W57" s="2" t="s">
        <v>267</v>
      </c>
      <c r="X57" s="2" t="s">
        <v>379</v>
      </c>
      <c r="Y57" s="16">
        <v>2E-116</v>
      </c>
      <c r="Z57" s="12">
        <v>1</v>
      </c>
      <c r="AA57" s="13">
        <v>0.99</v>
      </c>
      <c r="AB57" s="2" t="s">
        <v>380</v>
      </c>
      <c r="AC57" s="6" t="s">
        <v>381</v>
      </c>
      <c r="AD57" s="2" t="s">
        <v>60</v>
      </c>
      <c r="AE57" s="2" t="s">
        <v>60</v>
      </c>
      <c r="AF57" s="74" t="s">
        <v>382</v>
      </c>
      <c r="AG57" s="73" t="s">
        <v>559</v>
      </c>
    </row>
    <row r="58" spans="1:33">
      <c r="A58" s="11">
        <v>55</v>
      </c>
      <c r="B58" s="11">
        <v>34060</v>
      </c>
      <c r="C58" s="11">
        <v>34794</v>
      </c>
      <c r="D58" s="11">
        <f t="shared" si="0"/>
        <v>735</v>
      </c>
      <c r="E58" s="11" t="s">
        <v>46</v>
      </c>
      <c r="F58" s="11" t="s">
        <v>81</v>
      </c>
      <c r="G58" s="42">
        <f>B58-C57</f>
        <v>155</v>
      </c>
      <c r="H58" s="11"/>
      <c r="I58" s="68" t="s">
        <v>383</v>
      </c>
      <c r="J58" s="11" t="s">
        <v>33</v>
      </c>
      <c r="K58" s="11" t="s">
        <v>34</v>
      </c>
      <c r="L58" s="11" t="s">
        <v>35</v>
      </c>
      <c r="M58" s="11">
        <v>735</v>
      </c>
      <c r="N58" s="11">
        <v>2</v>
      </c>
      <c r="O58" s="2" t="s">
        <v>36</v>
      </c>
      <c r="P58" s="2" t="s">
        <v>346</v>
      </c>
      <c r="Q58" s="11">
        <v>2.641</v>
      </c>
      <c r="R58" s="11">
        <v>-3.306</v>
      </c>
      <c r="S58" s="2"/>
      <c r="T58" s="2" t="s">
        <v>122</v>
      </c>
      <c r="U58" s="2" t="s">
        <v>384</v>
      </c>
      <c r="V58" s="2" t="s">
        <v>385</v>
      </c>
      <c r="W58" s="2" t="s">
        <v>386</v>
      </c>
      <c r="X58" s="2" t="s">
        <v>66</v>
      </c>
      <c r="Y58" s="11">
        <v>0</v>
      </c>
      <c r="Z58" s="11">
        <v>100</v>
      </c>
      <c r="AA58" s="14">
        <v>100</v>
      </c>
      <c r="AB58" s="2" t="s">
        <v>387</v>
      </c>
      <c r="AC58" s="8" t="s">
        <v>388</v>
      </c>
      <c r="AD58" s="2" t="s">
        <v>127</v>
      </c>
      <c r="AE58" s="2" t="s">
        <v>60</v>
      </c>
      <c r="AF58" s="1" t="s">
        <v>387</v>
      </c>
      <c r="AG58" s="80" t="s">
        <v>560</v>
      </c>
    </row>
    <row r="59" spans="1:33">
      <c r="A59" s="11">
        <v>56</v>
      </c>
      <c r="B59" s="11">
        <v>34794</v>
      </c>
      <c r="C59" s="11">
        <v>35153</v>
      </c>
      <c r="D59" s="11">
        <f t="shared" si="0"/>
        <v>360</v>
      </c>
      <c r="E59" s="11" t="s">
        <v>31</v>
      </c>
      <c r="F59" s="11" t="s">
        <v>172</v>
      </c>
      <c r="G59" s="11">
        <f>B59-C58</f>
        <v>0</v>
      </c>
      <c r="H59" s="11"/>
      <c r="I59" s="68" t="s">
        <v>389</v>
      </c>
      <c r="J59" s="11" t="s">
        <v>33</v>
      </c>
      <c r="K59" s="11" t="s">
        <v>34</v>
      </c>
      <c r="L59" s="11" t="s">
        <v>35</v>
      </c>
      <c r="M59" s="11">
        <v>360</v>
      </c>
      <c r="N59" s="11">
        <v>1</v>
      </c>
      <c r="O59" s="2" t="s">
        <v>36</v>
      </c>
      <c r="P59" s="2" t="s">
        <v>346</v>
      </c>
      <c r="Q59" s="11">
        <v>1.972</v>
      </c>
      <c r="R59" s="11">
        <v>-4.7619999999999996</v>
      </c>
      <c r="S59" s="2" t="s">
        <v>38</v>
      </c>
      <c r="T59" s="2" t="s">
        <v>151</v>
      </c>
      <c r="U59" s="2" t="s">
        <v>390</v>
      </c>
      <c r="V59" s="63" t="s">
        <v>391</v>
      </c>
      <c r="W59" s="2" t="s">
        <v>233</v>
      </c>
      <c r="X59" s="2" t="s">
        <v>392</v>
      </c>
      <c r="Y59" s="11">
        <v>0</v>
      </c>
      <c r="Z59" s="11">
        <v>100</v>
      </c>
      <c r="AA59" s="14">
        <v>98.32</v>
      </c>
      <c r="AB59" s="2" t="s">
        <v>393</v>
      </c>
      <c r="AC59" s="2" t="s">
        <v>394</v>
      </c>
      <c r="AD59" s="68"/>
      <c r="AE59" s="68"/>
      <c r="AF59" s="79" t="s">
        <v>393</v>
      </c>
      <c r="AG59" s="2" t="s">
        <v>561</v>
      </c>
    </row>
    <row r="60" spans="1:33">
      <c r="A60" s="11">
        <v>57</v>
      </c>
      <c r="B60" s="11">
        <v>35150</v>
      </c>
      <c r="C60" s="11">
        <v>35491</v>
      </c>
      <c r="D60" s="11">
        <f t="shared" si="0"/>
        <v>342</v>
      </c>
      <c r="E60" s="11" t="s">
        <v>31</v>
      </c>
      <c r="F60" s="11" t="s">
        <v>32</v>
      </c>
      <c r="G60" s="11"/>
      <c r="H60" s="43">
        <v>3</v>
      </c>
      <c r="I60" s="68" t="s">
        <v>395</v>
      </c>
      <c r="J60" s="11" t="s">
        <v>33</v>
      </c>
      <c r="K60" s="11" t="s">
        <v>34</v>
      </c>
      <c r="L60" s="11" t="s">
        <v>35</v>
      </c>
      <c r="M60" s="11">
        <v>342</v>
      </c>
      <c r="N60" s="11">
        <v>1</v>
      </c>
      <c r="O60" s="2" t="s">
        <v>71</v>
      </c>
      <c r="P60" s="2" t="s">
        <v>60</v>
      </c>
      <c r="Q60" s="11">
        <v>2.9009999999999998</v>
      </c>
      <c r="R60" s="11">
        <v>-2.7650000000000001</v>
      </c>
      <c r="S60" s="2"/>
      <c r="T60" s="2" t="s">
        <v>226</v>
      </c>
      <c r="U60" s="2" t="s">
        <v>396</v>
      </c>
      <c r="V60" s="2" t="s">
        <v>397</v>
      </c>
      <c r="W60" s="2" t="s">
        <v>267</v>
      </c>
      <c r="X60" s="2" t="s">
        <v>66</v>
      </c>
      <c r="Y60" s="11">
        <v>0</v>
      </c>
      <c r="Z60" s="11">
        <v>100</v>
      </c>
      <c r="AA60" s="14">
        <v>98.23</v>
      </c>
      <c r="AB60" s="2" t="s">
        <v>104</v>
      </c>
      <c r="AC60" s="2" t="s">
        <v>213</v>
      </c>
      <c r="AD60" s="68" t="s">
        <v>34</v>
      </c>
      <c r="AE60" s="81" t="s">
        <v>70</v>
      </c>
      <c r="AF60" s="79" t="s">
        <v>89</v>
      </c>
      <c r="AG60" s="67" t="s">
        <v>562</v>
      </c>
    </row>
    <row r="61" spans="1:33">
      <c r="A61" s="11">
        <v>58</v>
      </c>
      <c r="B61" s="11">
        <v>35542</v>
      </c>
      <c r="C61" s="11">
        <v>35658</v>
      </c>
      <c r="D61" s="11">
        <f t="shared" si="0"/>
        <v>117</v>
      </c>
      <c r="E61" s="11" t="s">
        <v>46</v>
      </c>
      <c r="F61" s="11" t="s">
        <v>32</v>
      </c>
      <c r="G61" s="44">
        <f>B61-C60</f>
        <v>51</v>
      </c>
      <c r="H61" s="11"/>
      <c r="I61" s="68" t="s">
        <v>563</v>
      </c>
      <c r="J61" s="11" t="s">
        <v>33</v>
      </c>
      <c r="K61" s="11" t="s">
        <v>34</v>
      </c>
      <c r="L61" s="11" t="s">
        <v>33</v>
      </c>
      <c r="M61" s="77">
        <v>117</v>
      </c>
      <c r="N61" s="77">
        <v>5</v>
      </c>
      <c r="O61" s="68" t="s">
        <v>71</v>
      </c>
      <c r="P61" s="68" t="s">
        <v>564</v>
      </c>
      <c r="Q61" s="77">
        <v>2.5009999999999999</v>
      </c>
      <c r="R61" s="77">
        <v>-3.7389999999999999</v>
      </c>
      <c r="S61" s="68" t="s">
        <v>60</v>
      </c>
      <c r="T61" s="68" t="s">
        <v>122</v>
      </c>
      <c r="U61" s="68" t="s">
        <v>231</v>
      </c>
      <c r="V61" s="68" t="s">
        <v>565</v>
      </c>
      <c r="W61" s="2" t="s">
        <v>267</v>
      </c>
      <c r="X61" s="68" t="s">
        <v>566</v>
      </c>
      <c r="Y61" s="76">
        <v>8.3000000000000001E-19</v>
      </c>
      <c r="Z61" s="77">
        <v>70.400000000000006</v>
      </c>
      <c r="AA61" s="78">
        <v>100</v>
      </c>
      <c r="AB61" s="2" t="s">
        <v>104</v>
      </c>
      <c r="AC61" s="2" t="s">
        <v>213</v>
      </c>
      <c r="AD61" s="68" t="s">
        <v>60</v>
      </c>
      <c r="AE61" s="68" t="s">
        <v>376</v>
      </c>
      <c r="AF61" s="79" t="s">
        <v>89</v>
      </c>
      <c r="AG61" s="68" t="s">
        <v>567</v>
      </c>
    </row>
    <row r="62" spans="1:33">
      <c r="A62" s="11">
        <v>59</v>
      </c>
      <c r="B62" s="11">
        <v>35655</v>
      </c>
      <c r="C62" s="11">
        <v>35777</v>
      </c>
      <c r="D62" s="11">
        <f t="shared" si="0"/>
        <v>123</v>
      </c>
      <c r="E62" s="11" t="s">
        <v>46</v>
      </c>
      <c r="F62" s="11" t="s">
        <v>33</v>
      </c>
      <c r="G62" s="11"/>
      <c r="H62" s="43">
        <v>3</v>
      </c>
      <c r="I62" s="68" t="s">
        <v>398</v>
      </c>
      <c r="J62" s="11" t="s">
        <v>33</v>
      </c>
      <c r="K62" s="11" t="s">
        <v>34</v>
      </c>
      <c r="L62" s="11" t="s">
        <v>33</v>
      </c>
      <c r="M62" s="11">
        <v>123</v>
      </c>
      <c r="N62" s="11">
        <v>1</v>
      </c>
      <c r="O62" s="2" t="s">
        <v>71</v>
      </c>
      <c r="P62" s="2" t="s">
        <v>60</v>
      </c>
      <c r="Q62" s="11">
        <v>1.99</v>
      </c>
      <c r="R62" s="11">
        <v>-4.7409999999999997</v>
      </c>
      <c r="S62" s="2" t="s">
        <v>60</v>
      </c>
      <c r="T62" s="2" t="s">
        <v>164</v>
      </c>
      <c r="U62" s="2" t="s">
        <v>399</v>
      </c>
      <c r="V62" s="2" t="s">
        <v>400</v>
      </c>
      <c r="W62" s="2" t="s">
        <v>102</v>
      </c>
      <c r="X62" s="2" t="s">
        <v>66</v>
      </c>
      <c r="Y62" s="16">
        <v>5.8E-18</v>
      </c>
      <c r="Z62" s="12">
        <v>1</v>
      </c>
      <c r="AA62" s="13">
        <v>1</v>
      </c>
      <c r="AB62" s="2" t="s">
        <v>104</v>
      </c>
      <c r="AC62" s="2" t="s">
        <v>206</v>
      </c>
      <c r="AD62" s="2" t="s">
        <v>60</v>
      </c>
      <c r="AE62" s="81" t="s">
        <v>70</v>
      </c>
      <c r="AF62" s="1" t="s">
        <v>89</v>
      </c>
      <c r="AG62" s="2" t="s">
        <v>568</v>
      </c>
    </row>
    <row r="63" spans="1:33">
      <c r="A63" s="11">
        <v>60</v>
      </c>
      <c r="B63" s="11">
        <v>35788</v>
      </c>
      <c r="C63" s="11">
        <v>35952</v>
      </c>
      <c r="D63" s="11">
        <f t="shared" si="0"/>
        <v>165</v>
      </c>
      <c r="E63" s="11" t="s">
        <v>31</v>
      </c>
      <c r="F63" s="11" t="s">
        <v>32</v>
      </c>
      <c r="G63" s="43">
        <f>B63-C62</f>
        <v>11</v>
      </c>
      <c r="H63" s="11"/>
      <c r="I63" s="68" t="s">
        <v>401</v>
      </c>
      <c r="J63" s="11" t="s">
        <v>60</v>
      </c>
      <c r="K63" s="11" t="s">
        <v>60</v>
      </c>
      <c r="L63" s="11" t="s">
        <v>569</v>
      </c>
      <c r="M63" s="11">
        <v>165</v>
      </c>
      <c r="N63" s="11">
        <v>1</v>
      </c>
      <c r="O63" s="2" t="s">
        <v>71</v>
      </c>
      <c r="P63" s="2" t="s">
        <v>60</v>
      </c>
      <c r="Q63" s="11">
        <v>2.129</v>
      </c>
      <c r="R63" s="11">
        <v>-4.3719999999999999</v>
      </c>
      <c r="S63" s="2" t="s">
        <v>38</v>
      </c>
      <c r="T63" s="2" t="s">
        <v>122</v>
      </c>
      <c r="U63" s="63" t="s">
        <v>402</v>
      </c>
      <c r="V63" s="2" t="s">
        <v>403</v>
      </c>
      <c r="W63" s="2" t="s">
        <v>404</v>
      </c>
      <c r="X63" s="2" t="s">
        <v>66</v>
      </c>
      <c r="Y63" s="65">
        <v>3.0000000000000003E-29</v>
      </c>
      <c r="Z63" s="12">
        <v>1</v>
      </c>
      <c r="AA63" s="15">
        <v>0.6905</v>
      </c>
      <c r="AB63" s="2" t="s">
        <v>104</v>
      </c>
      <c r="AC63" s="2" t="s">
        <v>206</v>
      </c>
      <c r="AD63" s="2" t="s">
        <v>405</v>
      </c>
      <c r="AE63" s="2" t="s">
        <v>60</v>
      </c>
      <c r="AF63" s="1" t="s">
        <v>89</v>
      </c>
      <c r="AG63" s="67" t="s">
        <v>570</v>
      </c>
    </row>
    <row r="64" spans="1:33">
      <c r="A64" s="11">
        <v>61</v>
      </c>
      <c r="B64" s="11">
        <v>35953</v>
      </c>
      <c r="C64" s="11">
        <v>36171</v>
      </c>
      <c r="D64" s="11">
        <f t="shared" si="0"/>
        <v>219</v>
      </c>
      <c r="E64" s="11" t="s">
        <v>46</v>
      </c>
      <c r="F64" s="11" t="s">
        <v>32</v>
      </c>
      <c r="G64" s="43">
        <f>B64-C63</f>
        <v>1</v>
      </c>
      <c r="H64" s="11"/>
      <c r="I64" s="68" t="s">
        <v>571</v>
      </c>
      <c r="J64" s="11" t="s">
        <v>33</v>
      </c>
      <c r="K64" s="11" t="s">
        <v>34</v>
      </c>
      <c r="L64" s="11" t="s">
        <v>60</v>
      </c>
      <c r="M64" s="11">
        <v>219</v>
      </c>
      <c r="N64" s="11">
        <v>4</v>
      </c>
      <c r="O64" s="2" t="s">
        <v>36</v>
      </c>
      <c r="P64" s="2" t="s">
        <v>294</v>
      </c>
      <c r="Q64" s="11">
        <v>2.641</v>
      </c>
      <c r="R64" s="11">
        <v>-3.306</v>
      </c>
      <c r="S64" s="2" t="s">
        <v>368</v>
      </c>
      <c r="T64" s="2" t="s">
        <v>368</v>
      </c>
      <c r="U64" s="2" t="s">
        <v>406</v>
      </c>
      <c r="V64" s="2" t="s">
        <v>407</v>
      </c>
      <c r="W64" s="2" t="s">
        <v>408</v>
      </c>
      <c r="X64" s="2" t="s">
        <v>409</v>
      </c>
      <c r="Y64" s="16">
        <v>1.8999999999999999E-25</v>
      </c>
      <c r="Z64" s="12">
        <v>1</v>
      </c>
      <c r="AA64" s="14"/>
      <c r="AB64" s="2" t="s">
        <v>410</v>
      </c>
      <c r="AC64" s="2" t="s">
        <v>411</v>
      </c>
      <c r="AD64" s="2" t="s">
        <v>412</v>
      </c>
      <c r="AE64" s="2" t="s">
        <v>60</v>
      </c>
      <c r="AF64" s="1" t="s">
        <v>89</v>
      </c>
      <c r="AG64" s="2" t="s">
        <v>572</v>
      </c>
    </row>
    <row r="65" spans="1:33">
      <c r="A65" s="11">
        <v>62</v>
      </c>
      <c r="B65" s="11">
        <v>36168</v>
      </c>
      <c r="C65" s="11">
        <v>36485</v>
      </c>
      <c r="D65" s="11">
        <f t="shared" si="0"/>
        <v>318</v>
      </c>
      <c r="E65" s="11" t="s">
        <v>46</v>
      </c>
      <c r="F65" s="11" t="s">
        <v>81</v>
      </c>
      <c r="G65" s="11"/>
      <c r="H65" s="43">
        <v>3</v>
      </c>
      <c r="I65" s="68" t="s">
        <v>413</v>
      </c>
      <c r="J65" s="11" t="s">
        <v>33</v>
      </c>
      <c r="K65" s="11" t="s">
        <v>34</v>
      </c>
      <c r="L65" s="11" t="s">
        <v>35</v>
      </c>
      <c r="M65" s="11">
        <v>318</v>
      </c>
      <c r="N65" s="11">
        <v>1</v>
      </c>
      <c r="O65" s="2" t="s">
        <v>71</v>
      </c>
      <c r="P65" s="2" t="s">
        <v>414</v>
      </c>
      <c r="Q65" s="11">
        <v>2.157</v>
      </c>
      <c r="R65" s="11">
        <v>-4.4560000000000004</v>
      </c>
      <c r="S65" s="2" t="s">
        <v>38</v>
      </c>
      <c r="T65" s="2" t="s">
        <v>38</v>
      </c>
      <c r="U65" s="2" t="s">
        <v>415</v>
      </c>
      <c r="V65" s="2" t="s">
        <v>416</v>
      </c>
      <c r="W65" s="2" t="s">
        <v>417</v>
      </c>
      <c r="X65" s="2" t="s">
        <v>418</v>
      </c>
      <c r="Y65" s="11">
        <v>0</v>
      </c>
      <c r="Z65" s="12">
        <v>1</v>
      </c>
      <c r="AA65" s="13">
        <v>0.99</v>
      </c>
      <c r="AB65" s="2" t="s">
        <v>573</v>
      </c>
      <c r="AC65" s="2" t="s">
        <v>419</v>
      </c>
      <c r="AD65" s="2" t="s">
        <v>243</v>
      </c>
      <c r="AE65" s="2" t="s">
        <v>34</v>
      </c>
      <c r="AF65" s="1" t="s">
        <v>89</v>
      </c>
      <c r="AG65" s="68" t="s">
        <v>574</v>
      </c>
    </row>
    <row r="66" spans="1:33">
      <c r="A66" s="11">
        <v>63</v>
      </c>
      <c r="B66" s="11">
        <v>36482</v>
      </c>
      <c r="C66" s="11">
        <v>36697</v>
      </c>
      <c r="D66" s="11">
        <f t="shared" si="0"/>
        <v>216</v>
      </c>
      <c r="E66" s="11" t="s">
        <v>31</v>
      </c>
      <c r="F66" s="11" t="s">
        <v>32</v>
      </c>
      <c r="G66" s="11"/>
      <c r="H66" s="11">
        <v>3</v>
      </c>
      <c r="I66" s="68" t="s">
        <v>420</v>
      </c>
      <c r="J66" s="11" t="s">
        <v>33</v>
      </c>
      <c r="K66" s="11" t="s">
        <v>34</v>
      </c>
      <c r="L66" s="11" t="s">
        <v>35</v>
      </c>
      <c r="M66" s="11">
        <v>216</v>
      </c>
      <c r="N66" s="11">
        <v>8</v>
      </c>
      <c r="O66" s="2" t="s">
        <v>71</v>
      </c>
      <c r="P66" s="2" t="s">
        <v>414</v>
      </c>
      <c r="Q66" s="11">
        <v>1.9410000000000001</v>
      </c>
      <c r="R66" s="11">
        <v>-5.593</v>
      </c>
      <c r="S66" s="2" t="s">
        <v>38</v>
      </c>
      <c r="T66" s="2" t="s">
        <v>38</v>
      </c>
      <c r="U66" s="2" t="s">
        <v>421</v>
      </c>
      <c r="V66" s="2" t="s">
        <v>422</v>
      </c>
      <c r="W66" s="2" t="s">
        <v>423</v>
      </c>
      <c r="X66" s="2" t="s">
        <v>66</v>
      </c>
      <c r="Y66" s="16">
        <v>6.3999999999999995E-33</v>
      </c>
      <c r="Z66" s="11">
        <v>83.1</v>
      </c>
      <c r="AA66" s="14">
        <v>100</v>
      </c>
      <c r="AB66" s="2" t="s">
        <v>56</v>
      </c>
      <c r="AC66" s="2" t="s">
        <v>147</v>
      </c>
      <c r="AD66" s="2" t="s">
        <v>405</v>
      </c>
      <c r="AE66" s="2" t="s">
        <v>60</v>
      </c>
      <c r="AF66" s="1" t="s">
        <v>89</v>
      </c>
      <c r="AG66" s="2" t="s">
        <v>575</v>
      </c>
    </row>
    <row r="67" spans="1:33">
      <c r="A67" s="11">
        <v>64</v>
      </c>
      <c r="B67" s="11">
        <v>36697</v>
      </c>
      <c r="C67" s="11">
        <v>36909</v>
      </c>
      <c r="D67" s="11">
        <f t="shared" si="0"/>
        <v>213</v>
      </c>
      <c r="E67" s="11" t="s">
        <v>46</v>
      </c>
      <c r="F67" s="11" t="s">
        <v>172</v>
      </c>
      <c r="G67" s="11">
        <f>B67-C66</f>
        <v>0</v>
      </c>
      <c r="H67" s="11"/>
      <c r="I67" s="68" t="s">
        <v>424</v>
      </c>
      <c r="J67" s="11" t="s">
        <v>33</v>
      </c>
      <c r="K67" s="11" t="s">
        <v>34</v>
      </c>
      <c r="L67" s="11" t="s">
        <v>35</v>
      </c>
      <c r="M67" s="11">
        <v>135</v>
      </c>
      <c r="N67" s="11">
        <v>4</v>
      </c>
      <c r="O67" s="2" t="s">
        <v>36</v>
      </c>
      <c r="P67" s="2" t="s">
        <v>346</v>
      </c>
      <c r="Q67" s="11">
        <v>2.7210000000000001</v>
      </c>
      <c r="R67" s="11">
        <v>-3.7919999999999998</v>
      </c>
      <c r="S67" s="2" t="s">
        <v>60</v>
      </c>
      <c r="T67" s="2" t="s">
        <v>151</v>
      </c>
      <c r="U67" s="2" t="s">
        <v>425</v>
      </c>
      <c r="V67" s="63" t="s">
        <v>426</v>
      </c>
      <c r="W67" s="2" t="s">
        <v>427</v>
      </c>
      <c r="X67" s="2" t="s">
        <v>428</v>
      </c>
      <c r="Y67" s="11">
        <v>0</v>
      </c>
      <c r="Z67" s="11">
        <v>100</v>
      </c>
      <c r="AA67" s="14">
        <v>100</v>
      </c>
      <c r="AB67" s="2" t="s">
        <v>429</v>
      </c>
      <c r="AC67" s="2" t="s">
        <v>213</v>
      </c>
      <c r="AD67" s="2" t="s">
        <v>430</v>
      </c>
      <c r="AE67" s="2" t="s">
        <v>60</v>
      </c>
      <c r="AF67" s="1" t="s">
        <v>89</v>
      </c>
      <c r="AG67" s="2" t="s">
        <v>576</v>
      </c>
    </row>
    <row r="68" spans="1:33">
      <c r="A68" s="11">
        <v>65</v>
      </c>
      <c r="B68" s="11">
        <v>36909</v>
      </c>
      <c r="C68" s="11">
        <v>37097</v>
      </c>
      <c r="D68" s="11">
        <f t="shared" si="0"/>
        <v>189</v>
      </c>
      <c r="E68" s="11" t="s">
        <v>46</v>
      </c>
      <c r="F68" s="11" t="s">
        <v>172</v>
      </c>
      <c r="G68" s="11">
        <f>B68-C67</f>
        <v>0</v>
      </c>
      <c r="H68" s="11"/>
      <c r="I68" s="68" t="s">
        <v>431</v>
      </c>
      <c r="J68" s="11" t="s">
        <v>33</v>
      </c>
      <c r="K68" s="11" t="s">
        <v>34</v>
      </c>
      <c r="L68" s="11" t="s">
        <v>35</v>
      </c>
      <c r="M68" s="11">
        <v>189</v>
      </c>
      <c r="N68" s="11">
        <v>1</v>
      </c>
      <c r="O68" s="2" t="s">
        <v>71</v>
      </c>
      <c r="P68" s="2" t="s">
        <v>60</v>
      </c>
      <c r="Q68" s="11">
        <v>1.448</v>
      </c>
      <c r="R68" s="11">
        <v>-5.8540000000000001</v>
      </c>
      <c r="S68" s="2"/>
      <c r="T68" s="2" t="s">
        <v>432</v>
      </c>
      <c r="U68" s="2" t="s">
        <v>433</v>
      </c>
      <c r="V68" s="2" t="s">
        <v>434</v>
      </c>
      <c r="W68" s="2" t="s">
        <v>427</v>
      </c>
      <c r="X68" s="2" t="s">
        <v>66</v>
      </c>
      <c r="Y68" s="16">
        <v>1.0999999999999999E-34</v>
      </c>
      <c r="Z68" s="11">
        <v>100</v>
      </c>
      <c r="AA68" s="14">
        <v>100</v>
      </c>
      <c r="AB68" s="2" t="s">
        <v>104</v>
      </c>
      <c r="AC68" s="2" t="s">
        <v>213</v>
      </c>
      <c r="AD68" s="2" t="s">
        <v>34</v>
      </c>
      <c r="AE68" s="2" t="s">
        <v>60</v>
      </c>
      <c r="AF68" s="1" t="s">
        <v>89</v>
      </c>
      <c r="AG68" s="2" t="s">
        <v>577</v>
      </c>
    </row>
    <row r="69" spans="1:33">
      <c r="A69" s="11">
        <v>66</v>
      </c>
      <c r="B69" s="11">
        <v>37094</v>
      </c>
      <c r="C69" s="11">
        <v>37300</v>
      </c>
      <c r="D69" s="11">
        <f t="shared" ref="D69:D72" si="4">C69-B69+1</f>
        <v>207</v>
      </c>
      <c r="E69" s="11" t="s">
        <v>46</v>
      </c>
      <c r="F69" s="11" t="s">
        <v>128</v>
      </c>
      <c r="G69" s="11"/>
      <c r="H69" s="11">
        <v>3</v>
      </c>
      <c r="I69" s="68" t="s">
        <v>578</v>
      </c>
      <c r="J69" s="11" t="s">
        <v>33</v>
      </c>
      <c r="K69" s="11" t="s">
        <v>34</v>
      </c>
      <c r="L69" s="11" t="s">
        <v>35</v>
      </c>
      <c r="M69" s="11">
        <v>207</v>
      </c>
      <c r="N69" s="11">
        <v>1</v>
      </c>
      <c r="O69" s="2" t="s">
        <v>71</v>
      </c>
      <c r="P69" s="2" t="s">
        <v>60</v>
      </c>
      <c r="Q69" s="11">
        <v>3.056</v>
      </c>
      <c r="R69" s="11">
        <v>-2.5230000000000001</v>
      </c>
      <c r="S69" s="2" t="s">
        <v>60</v>
      </c>
      <c r="T69" s="2" t="s">
        <v>164</v>
      </c>
      <c r="U69" s="75" t="s">
        <v>435</v>
      </c>
      <c r="V69" s="2" t="s">
        <v>436</v>
      </c>
      <c r="W69" s="2" t="s">
        <v>427</v>
      </c>
      <c r="X69" s="2" t="s">
        <v>289</v>
      </c>
      <c r="Y69" s="16">
        <v>4.1999999999999999E-39</v>
      </c>
      <c r="Z69" s="12">
        <v>1</v>
      </c>
      <c r="AA69" s="15">
        <v>0.97060000000000002</v>
      </c>
      <c r="AB69" s="2" t="s">
        <v>429</v>
      </c>
      <c r="AC69" s="2" t="s">
        <v>147</v>
      </c>
      <c r="AD69" s="2" t="s">
        <v>45</v>
      </c>
      <c r="AE69" s="2" t="s">
        <v>60</v>
      </c>
      <c r="AF69" s="1" t="s">
        <v>56</v>
      </c>
      <c r="AG69" s="2" t="s">
        <v>579</v>
      </c>
    </row>
    <row r="70" spans="1:33">
      <c r="A70" s="11">
        <v>67</v>
      </c>
      <c r="B70" s="11">
        <v>37413</v>
      </c>
      <c r="C70" s="11">
        <v>37520</v>
      </c>
      <c r="D70" s="11">
        <f t="shared" si="4"/>
        <v>108</v>
      </c>
      <c r="E70" s="11" t="s">
        <v>31</v>
      </c>
      <c r="F70" s="11" t="s">
        <v>32</v>
      </c>
      <c r="G70" s="42">
        <f t="shared" ref="G70:G72" si="5">B70-C69</f>
        <v>113</v>
      </c>
      <c r="H70" s="43"/>
      <c r="I70" s="68" t="s">
        <v>437</v>
      </c>
      <c r="J70" s="11" t="s">
        <v>33</v>
      </c>
      <c r="K70" s="11" t="s">
        <v>60</v>
      </c>
      <c r="L70" s="11" t="s">
        <v>35</v>
      </c>
      <c r="M70" s="11">
        <v>108</v>
      </c>
      <c r="N70" s="11">
        <v>1</v>
      </c>
      <c r="O70" s="2" t="s">
        <v>36</v>
      </c>
      <c r="P70" s="2" t="s">
        <v>376</v>
      </c>
      <c r="Q70" s="11">
        <v>1.9319999999999999</v>
      </c>
      <c r="R70" s="11">
        <v>-6.3890000000000002</v>
      </c>
      <c r="S70" s="2" t="s">
        <v>70</v>
      </c>
      <c r="T70" s="3" t="s">
        <v>38</v>
      </c>
      <c r="U70" s="84" t="s">
        <v>438</v>
      </c>
      <c r="V70" s="4" t="s">
        <v>439</v>
      </c>
      <c r="W70" s="2" t="s">
        <v>440</v>
      </c>
      <c r="X70" s="2" t="s">
        <v>66</v>
      </c>
      <c r="Y70" s="11"/>
      <c r="Z70" s="11"/>
      <c r="AA70" s="14"/>
      <c r="AB70" s="2" t="s">
        <v>207</v>
      </c>
      <c r="AC70" s="2" t="s">
        <v>147</v>
      </c>
      <c r="AD70" s="2" t="s">
        <v>376</v>
      </c>
      <c r="AE70" s="81" t="s">
        <v>45</v>
      </c>
      <c r="AF70" s="1" t="s">
        <v>89</v>
      </c>
      <c r="AG70" s="2" t="s">
        <v>580</v>
      </c>
    </row>
    <row r="71" spans="1:33">
      <c r="A71" s="11">
        <v>68</v>
      </c>
      <c r="B71" s="11">
        <v>37510</v>
      </c>
      <c r="C71" s="11">
        <v>37734</v>
      </c>
      <c r="D71" s="11">
        <f t="shared" si="4"/>
        <v>225</v>
      </c>
      <c r="E71" s="11" t="s">
        <v>46</v>
      </c>
      <c r="F71" s="11" t="s">
        <v>32</v>
      </c>
      <c r="G71" s="11"/>
      <c r="H71" s="43">
        <v>10</v>
      </c>
      <c r="I71" s="68" t="s">
        <v>581</v>
      </c>
      <c r="J71" s="11" t="s">
        <v>33</v>
      </c>
      <c r="K71" s="11" t="s">
        <v>34</v>
      </c>
      <c r="L71" s="11" t="s">
        <v>35</v>
      </c>
      <c r="M71" s="11">
        <v>225</v>
      </c>
      <c r="N71" s="11">
        <v>3</v>
      </c>
      <c r="O71" s="2" t="s">
        <v>71</v>
      </c>
      <c r="P71" s="2" t="s">
        <v>441</v>
      </c>
      <c r="Q71" s="11">
        <v>2.129</v>
      </c>
      <c r="R71" s="11">
        <v>-5.4729999999999999</v>
      </c>
      <c r="S71" s="2" t="s">
        <v>368</v>
      </c>
      <c r="T71" s="2" t="s">
        <v>368</v>
      </c>
      <c r="U71" s="63" t="s">
        <v>442</v>
      </c>
      <c r="V71" s="2" t="s">
        <v>443</v>
      </c>
      <c r="W71" s="2" t="s">
        <v>267</v>
      </c>
      <c r="X71" s="2" t="s">
        <v>444</v>
      </c>
      <c r="Y71" s="16">
        <v>2.9999999999999999E-35</v>
      </c>
      <c r="Z71" s="12">
        <v>1</v>
      </c>
      <c r="AA71" s="14"/>
      <c r="AB71" s="2" t="s">
        <v>445</v>
      </c>
      <c r="AC71" s="2" t="s">
        <v>445</v>
      </c>
      <c r="AD71" s="2" t="s">
        <v>60</v>
      </c>
      <c r="AE71" s="2" t="s">
        <v>60</v>
      </c>
      <c r="AF71" s="1" t="s">
        <v>582</v>
      </c>
      <c r="AG71" s="67" t="s">
        <v>583</v>
      </c>
    </row>
    <row r="72" spans="1:33">
      <c r="A72" s="11">
        <v>69</v>
      </c>
      <c r="B72" s="11">
        <v>37978</v>
      </c>
      <c r="C72" s="11">
        <v>38265</v>
      </c>
      <c r="D72" s="11">
        <f t="shared" si="4"/>
        <v>288</v>
      </c>
      <c r="E72" s="11" t="s">
        <v>46</v>
      </c>
      <c r="F72" s="11" t="s">
        <v>32</v>
      </c>
      <c r="G72" s="42">
        <f t="shared" si="5"/>
        <v>244</v>
      </c>
      <c r="H72" s="11"/>
      <c r="I72" s="68" t="s">
        <v>446</v>
      </c>
      <c r="J72" s="11" t="s">
        <v>33</v>
      </c>
      <c r="K72" s="11" t="s">
        <v>34</v>
      </c>
      <c r="L72" s="11" t="s">
        <v>35</v>
      </c>
      <c r="M72" s="11">
        <v>288</v>
      </c>
      <c r="N72" s="11">
        <v>1</v>
      </c>
      <c r="O72" s="2" t="s">
        <v>447</v>
      </c>
      <c r="P72" s="2" t="s">
        <v>448</v>
      </c>
      <c r="Q72" s="11">
        <v>2.0619999999999998</v>
      </c>
      <c r="R72" s="11">
        <v>-4.5750000000000002</v>
      </c>
      <c r="S72" s="2" t="s">
        <v>449</v>
      </c>
      <c r="T72" s="2" t="s">
        <v>164</v>
      </c>
      <c r="U72" s="2" t="s">
        <v>450</v>
      </c>
      <c r="V72" s="2" t="s">
        <v>450</v>
      </c>
      <c r="W72" s="2" t="s">
        <v>451</v>
      </c>
      <c r="X72" s="2" t="s">
        <v>452</v>
      </c>
      <c r="Y72" s="16">
        <v>8.0000000000000002E-53</v>
      </c>
      <c r="Z72" s="12">
        <v>0.99</v>
      </c>
      <c r="AA72" s="13">
        <v>0.99</v>
      </c>
      <c r="AB72" s="2" t="s">
        <v>453</v>
      </c>
      <c r="AC72" s="2"/>
      <c r="AD72" s="2" t="s">
        <v>454</v>
      </c>
      <c r="AE72" s="2" t="s">
        <v>507</v>
      </c>
      <c r="AF72" s="1" t="s">
        <v>455</v>
      </c>
      <c r="AG72" s="67" t="s">
        <v>584</v>
      </c>
    </row>
    <row r="73" spans="1:3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4"/>
      <c r="AB73" s="11"/>
      <c r="AC73" s="11"/>
      <c r="AD73" s="11"/>
      <c r="AE73" s="11"/>
      <c r="AF73" s="1"/>
      <c r="AG73" s="11"/>
    </row>
    <row r="74" spans="1:3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4"/>
      <c r="AB74" s="11"/>
      <c r="AC74" s="11"/>
      <c r="AD74" s="11"/>
      <c r="AE74" s="11"/>
      <c r="AF74" s="14"/>
      <c r="AG74" s="11"/>
    </row>
    <row r="75" spans="1:3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4"/>
      <c r="AB75" s="11"/>
      <c r="AC75" s="11"/>
      <c r="AD75" s="11"/>
      <c r="AE75" s="11"/>
      <c r="AF75" s="14"/>
      <c r="AG75" s="11"/>
    </row>
    <row r="76" spans="1:3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4"/>
      <c r="AB76" s="11"/>
      <c r="AC76" s="11"/>
      <c r="AD76" s="11"/>
      <c r="AE76" s="11"/>
      <c r="AF76" s="14"/>
      <c r="AG76" s="11"/>
    </row>
    <row r="77" spans="1:3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4"/>
      <c r="AB77" s="11"/>
      <c r="AC77" s="11"/>
      <c r="AD77" s="11"/>
      <c r="AE77" s="11"/>
      <c r="AF77" s="14"/>
      <c r="AG77" s="11"/>
    </row>
    <row r="78" spans="1:3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4"/>
      <c r="AB78" s="11"/>
      <c r="AC78" s="11"/>
      <c r="AD78" s="11"/>
      <c r="AE78" s="11"/>
      <c r="AF78" s="14"/>
      <c r="AG78" s="11"/>
    </row>
    <row r="79" spans="1:3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4"/>
      <c r="AB79" s="11"/>
      <c r="AC79" s="11"/>
      <c r="AD79" s="11"/>
      <c r="AE79" s="11"/>
      <c r="AF79" s="14"/>
      <c r="AG79" s="11"/>
    </row>
    <row r="80" spans="1:3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4"/>
      <c r="AB80" s="11"/>
      <c r="AC80" s="11"/>
      <c r="AD80" s="11"/>
      <c r="AE80" s="11"/>
      <c r="AF80" s="14"/>
      <c r="AG80" s="11"/>
    </row>
    <row r="81" spans="1:3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4"/>
      <c r="AB81" s="11"/>
      <c r="AC81" s="11"/>
      <c r="AD81" s="11"/>
      <c r="AE81" s="11"/>
      <c r="AF81" s="14"/>
      <c r="AG81" s="11"/>
    </row>
    <row r="82" spans="1:3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4"/>
      <c r="AB82" s="11"/>
      <c r="AC82" s="11"/>
      <c r="AD82" s="11"/>
      <c r="AE82" s="11"/>
      <c r="AF82" s="14"/>
      <c r="AG82" s="11"/>
    </row>
    <row r="83" spans="1:3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4"/>
      <c r="AB83" s="11"/>
      <c r="AC83" s="11"/>
      <c r="AD83" s="11"/>
      <c r="AE83" s="11"/>
      <c r="AF83" s="14"/>
      <c r="AG83" s="11"/>
    </row>
    <row r="84" spans="1:3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4"/>
      <c r="AB84" s="11"/>
      <c r="AC84" s="11"/>
      <c r="AD84" s="11"/>
      <c r="AE84" s="11"/>
      <c r="AF84" s="14"/>
      <c r="AG84" s="11"/>
    </row>
    <row r="85" spans="1:3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4"/>
      <c r="AB85" s="11"/>
      <c r="AC85" s="11"/>
      <c r="AD85" s="11"/>
      <c r="AE85" s="11"/>
      <c r="AF85" s="14"/>
      <c r="AG85" s="11"/>
    </row>
    <row r="86" spans="1:3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4"/>
      <c r="AB86" s="11"/>
      <c r="AC86" s="11"/>
      <c r="AD86" s="11"/>
      <c r="AE86" s="11"/>
      <c r="AF86" s="14"/>
      <c r="AG86" s="11"/>
    </row>
    <row r="87" spans="1:3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4"/>
      <c r="AB87" s="11"/>
      <c r="AC87" s="11"/>
      <c r="AD87" s="11"/>
      <c r="AE87" s="11"/>
      <c r="AF87" s="14"/>
      <c r="AG87" s="11"/>
    </row>
    <row r="88" spans="1:3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4"/>
      <c r="AB88" s="11"/>
      <c r="AC88" s="11"/>
      <c r="AD88" s="11"/>
      <c r="AE88" s="11"/>
      <c r="AF88" s="14"/>
      <c r="AG88" s="11"/>
    </row>
    <row r="89" spans="1:3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4"/>
      <c r="AB89" s="11"/>
      <c r="AC89" s="11"/>
      <c r="AD89" s="11"/>
      <c r="AE89" s="11"/>
      <c r="AF89" s="14"/>
      <c r="AG89" s="11"/>
    </row>
    <row r="90" spans="1:3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4"/>
      <c r="AB90" s="11"/>
      <c r="AC90" s="11"/>
      <c r="AD90" s="11"/>
      <c r="AE90" s="11"/>
      <c r="AF90" s="14"/>
      <c r="AG90" s="11"/>
    </row>
    <row r="91" spans="1:3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4"/>
      <c r="AB91" s="11"/>
      <c r="AC91" s="11"/>
      <c r="AD91" s="11"/>
      <c r="AE91" s="11"/>
      <c r="AF91" s="14"/>
      <c r="AG91" s="11"/>
    </row>
    <row r="92" spans="1:3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4"/>
      <c r="AB92" s="11"/>
      <c r="AC92" s="11"/>
      <c r="AD92" s="11"/>
      <c r="AE92" s="11"/>
      <c r="AF92" s="14"/>
      <c r="AG92" s="11"/>
    </row>
    <row r="93" spans="1:3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4"/>
      <c r="AB93" s="11"/>
      <c r="AC93" s="11"/>
      <c r="AD93" s="11"/>
      <c r="AE93" s="11"/>
      <c r="AF93" s="14"/>
      <c r="AG93" s="11"/>
    </row>
    <row r="94" spans="1:3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4"/>
      <c r="AB94" s="11"/>
      <c r="AC94" s="11"/>
      <c r="AD94" s="11"/>
      <c r="AE94" s="11"/>
      <c r="AF94" s="14"/>
      <c r="AG94" s="11"/>
    </row>
    <row r="95" spans="1:3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4"/>
      <c r="AB95" s="11"/>
      <c r="AC95" s="11"/>
      <c r="AD95" s="11"/>
      <c r="AE95" s="11"/>
      <c r="AF95" s="14"/>
      <c r="AG95" s="11"/>
    </row>
    <row r="96" spans="1:3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4"/>
      <c r="AB96" s="11"/>
      <c r="AC96" s="11"/>
      <c r="AD96" s="11"/>
      <c r="AE96" s="11"/>
      <c r="AF96" s="14"/>
      <c r="AG96" s="11"/>
    </row>
    <row r="97" spans="1:3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4"/>
      <c r="AB97" s="11"/>
      <c r="AC97" s="11"/>
      <c r="AD97" s="11"/>
      <c r="AE97" s="11"/>
      <c r="AF97" s="14"/>
      <c r="AG97" s="11"/>
    </row>
    <row r="98" spans="1:3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4"/>
      <c r="AB98" s="11"/>
      <c r="AC98" s="11"/>
      <c r="AD98" s="11"/>
      <c r="AE98" s="11"/>
      <c r="AF98" s="14"/>
      <c r="AG98" s="11"/>
    </row>
    <row r="99" spans="1:3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4"/>
      <c r="AB99" s="11"/>
      <c r="AC99" s="11"/>
      <c r="AD99" s="11"/>
      <c r="AE99" s="11"/>
      <c r="AF99" s="14"/>
      <c r="AG99" s="11"/>
    </row>
    <row r="100" spans="1:3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4"/>
      <c r="AB100" s="11"/>
      <c r="AC100" s="11"/>
      <c r="AD100" s="11"/>
      <c r="AE100" s="11"/>
      <c r="AF100" s="14"/>
      <c r="AG100" s="11"/>
    </row>
    <row r="101" spans="1:3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4"/>
      <c r="AB101" s="11"/>
      <c r="AC101" s="11"/>
      <c r="AD101" s="11"/>
      <c r="AE101" s="11"/>
      <c r="AF101" s="14"/>
      <c r="AG101" s="11"/>
    </row>
    <row r="102" spans="1:3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4"/>
      <c r="AB102" s="11"/>
      <c r="AC102" s="11"/>
      <c r="AD102" s="11"/>
      <c r="AE102" s="11"/>
      <c r="AF102" s="14"/>
      <c r="AG102" s="11"/>
    </row>
    <row r="103" spans="1:3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4"/>
      <c r="AB103" s="11"/>
      <c r="AC103" s="11"/>
      <c r="AD103" s="11"/>
      <c r="AE103" s="11"/>
      <c r="AF103" s="14"/>
      <c r="AG103" s="11"/>
    </row>
    <row r="104" spans="1:3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4"/>
      <c r="AB104" s="11"/>
      <c r="AC104" s="11"/>
      <c r="AD104" s="11"/>
      <c r="AE104" s="11"/>
      <c r="AF104" s="14"/>
      <c r="AG104" s="11"/>
    </row>
  </sheetData>
  <mergeCells count="7">
    <mergeCell ref="A1:I1"/>
    <mergeCell ref="M1:R1"/>
    <mergeCell ref="S1:T1"/>
    <mergeCell ref="W1:AB1"/>
    <mergeCell ref="B2:C2"/>
    <mergeCell ref="Q2:R2"/>
    <mergeCell ref="Y2:AA2"/>
  </mergeCells>
  <hyperlinks>
    <hyperlink ref="AF2" r:id="rId1" xr:uid="{D6513FF2-846C-4597-A98E-C5616CF062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Annotation Information</vt:lpstr>
    </vt:vector>
  </TitlesOfParts>
  <Manager/>
  <Company>Stevenson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G. Obae</dc:creator>
  <cp:keywords/>
  <dc:description/>
  <cp:lastModifiedBy>Samuel G. Obae</cp:lastModifiedBy>
  <cp:revision/>
  <dcterms:created xsi:type="dcterms:W3CDTF">2024-02-28T18:47:10Z</dcterms:created>
  <dcterms:modified xsi:type="dcterms:W3CDTF">2024-05-22T15:13:03Z</dcterms:modified>
  <cp:category/>
  <cp:contentStatus/>
</cp:coreProperties>
</file>