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ter\Downloads\"/>
    </mc:Choice>
  </mc:AlternateContent>
  <xr:revisionPtr revIDLastSave="0" documentId="13_ncr:1_{E7F144A0-EC3A-4658-896F-DB2EDB258B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1" l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J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J17" i="1"/>
  <c r="O16" i="1"/>
  <c r="O15" i="1"/>
  <c r="O14" i="1"/>
  <c r="O13" i="1"/>
  <c r="O12" i="1"/>
  <c r="O11" i="1"/>
  <c r="O10" i="1"/>
  <c r="O9" i="1"/>
  <c r="O8" i="1"/>
  <c r="O7" i="1"/>
  <c r="O6" i="1"/>
  <c r="O4" i="1"/>
  <c r="O3" i="1"/>
  <c r="O2" i="1"/>
</calcChain>
</file>

<file path=xl/sharedStrings.xml><?xml version="1.0" encoding="utf-8"?>
<sst xmlns="http://schemas.openxmlformats.org/spreadsheetml/2006/main" count="1260" uniqueCount="751">
  <si>
    <t>Final Names</t>
  </si>
  <si>
    <t>PECAAN Number</t>
  </si>
  <si>
    <t>Annotator</t>
  </si>
  <si>
    <t>Proofreader</t>
  </si>
  <si>
    <r>
      <rPr>
        <u/>
        <sz val="10"/>
        <color rgb="FF1155CC"/>
        <rFont val="Arial"/>
      </rPr>
      <t xml:space="preserve">Function = </t>
    </r>
    <r>
      <rPr>
        <u/>
        <sz val="10"/>
        <color rgb="FF1155CC"/>
        <rFont val="Arial"/>
      </rPr>
      <t>https://docs.google.com/spreadsheets/d/e/2PACX-1vToasuRfxx_yfLa9ECFN4_6okwNI_5AJGWZ3NCy53Gz0QfoNrhAQ48HnBuSD1hsrY0zUTTn6EP3MGK_/pubhtml?gid=0&amp;single=true&amp;urp=gmail_link</t>
    </r>
  </si>
  <si>
    <t>auto_start</t>
  </si>
  <si>
    <t>auto_stop</t>
  </si>
  <si>
    <t>manual_start</t>
  </si>
  <si>
    <t>manual_stop</t>
  </si>
  <si>
    <t>start_diff</t>
  </si>
  <si>
    <t>stop_diff</t>
  </si>
  <si>
    <t>Gap</t>
  </si>
  <si>
    <t>Orientation</t>
  </si>
  <si>
    <t>Nucleotide_length</t>
  </si>
  <si>
    <t>AA_length</t>
  </si>
  <si>
    <t>Frame</t>
  </si>
  <si>
    <t>Start_codon</t>
  </si>
  <si>
    <t>Glimmer</t>
  </si>
  <si>
    <t>BLASTP_evidence</t>
  </si>
  <si>
    <t>HHPRED_evidence</t>
  </si>
  <si>
    <t>Frames_evidence</t>
  </si>
  <si>
    <t>Ribosome_Binding_Sites_evidence</t>
  </si>
  <si>
    <t>GeneMarkS_evidence</t>
  </si>
  <si>
    <t>Starterator_evidence</t>
  </si>
  <si>
    <t>Starterator_URL</t>
  </si>
  <si>
    <t>http://phages.wustl.edu/starterator/</t>
  </si>
  <si>
    <t>Review notes</t>
  </si>
  <si>
    <t>Proofreader Notes</t>
  </si>
  <si>
    <t>Violet</t>
  </si>
  <si>
    <t>Rebecca</t>
  </si>
  <si>
    <t>Unknown</t>
  </si>
  <si>
    <t>N/A</t>
  </si>
  <si>
    <t>Forward</t>
  </si>
  <si>
    <t>ATG</t>
  </si>
  <si>
    <t>Glimmer starts at 606, score of 8</t>
  </si>
  <si>
    <t>Yes, other phages call this gene, e-value of 5e-66. Query(1) Subject(584): 100% hit w/ Arthrobacter phage Sporto</t>
  </si>
  <si>
    <t>77.1% hit w/ Sas-6_helical ; Centriolar protein SAS, PF21503.2</t>
  </si>
  <si>
    <t>Autostart has no gap</t>
  </si>
  <si>
    <t>Autostart has a z-score of 2.474 and a spacer of 12</t>
  </si>
  <si>
    <t xml:space="preserve">Agrees with glimmer, doesn't contain a lot of coding potential </t>
  </si>
  <si>
    <t>Does not call the most annotated start, calls 27</t>
  </si>
  <si>
    <t>Pham217614Report.pdf</t>
  </si>
  <si>
    <t>Looks good</t>
  </si>
  <si>
    <t>Isabella</t>
  </si>
  <si>
    <t>HNH endonuclease</t>
  </si>
  <si>
    <t>Glimmer starts at 979, score of 4.03</t>
  </si>
  <si>
    <t>Yes, other phages call this gene, e-value of 6e-70. Query(1) Subject(957): 100% hit w/ Arthrobacter phage Sporto</t>
  </si>
  <si>
    <t>97.6% hit w/ HNH Endonuclease, DNA nicking, HYDROLASE; 1.52A {Geobacillus virus E2}, 5H0M_A</t>
  </si>
  <si>
    <t>Autostart has a gap of -20</t>
  </si>
  <si>
    <t>Autostart has a z-score of 3.151 and a spacer of 8</t>
  </si>
  <si>
    <t xml:space="preserve">Does not agree w/ glimmer, (1000) neither genemark or glimmer contain a lot of coding potential </t>
  </si>
  <si>
    <t>Calls this as the most annotated start</t>
  </si>
  <si>
    <t>Pham85049Report (1).pdf</t>
  </si>
  <si>
    <t>Luke</t>
  </si>
  <si>
    <t>Endolysin</t>
  </si>
  <si>
    <t>GTG</t>
  </si>
  <si>
    <t>Glimmer starts at 1414, score of 6.96</t>
  </si>
  <si>
    <t>Yes, other phages call this gene, e-value of 1e-122: Query(148) Subject(1614): 73% hit w/ Arthrobacter phage Makai</t>
  </si>
  <si>
    <t>99.46% hit w/ N-acetylmuramoyl-L-alanine amidase; Enterococcus faecium, antibacterial, enzyme engineering, enzybiotics, ANTIMICROBIAL (8C4D_A)</t>
  </si>
  <si>
    <t>Autostart has a gap of 21</t>
  </si>
  <si>
    <t>Autostart has a z-score of 3.06 and a spacer of 10</t>
  </si>
  <si>
    <t>Agrees with glimmer, contains coding potential</t>
  </si>
  <si>
    <t>Pham217832Report.pdf</t>
  </si>
  <si>
    <t>Class</t>
  </si>
  <si>
    <t>NA</t>
  </si>
  <si>
    <t>No glimmer start or score</t>
  </si>
  <si>
    <t>Yes, other phages call this gene, e-value of 4e-18, 84.3% identity to Arthrobacter phage Sporter PBI_SPORTO_4</t>
  </si>
  <si>
    <t>91% probability with MTLN; Mitoregulin (PF22002.1) across 56.86%</t>
  </si>
  <si>
    <t>No autostart, but has a gap of -4</t>
  </si>
  <si>
    <t>Z-score of 0.815 and spacer of 11</t>
  </si>
  <si>
    <t>No genemarks start, but there is coding potential present.</t>
  </si>
  <si>
    <t>No starterator report.</t>
  </si>
  <si>
    <t>Added gene like RustyBoy as it appears to be present in other annotated phages and the start was chosen based on Blast alignment</t>
  </si>
  <si>
    <t>Meghan</t>
  </si>
  <si>
    <t>Glimmer starts at 2530, score of 5.55</t>
  </si>
  <si>
    <t xml:space="preserve">Yes, other phages call this gene, e-value of 4e-59: Query(1) Subject(2664): 89% hit w/ Arthrobacter phage Sporto </t>
  </si>
  <si>
    <t>97.96% hit w/ 13-membered ring, VIRAL PROTEIN, 3JVO_E</t>
  </si>
  <si>
    <t>Autostart has a gap of 144</t>
  </si>
  <si>
    <t>Autostart has a z-score of 2.474 and a spacer of 7</t>
  </si>
  <si>
    <t>Agrees w/ glimmer, does contain coding potential</t>
  </si>
  <si>
    <t>Does not call the most annotated start, calls 17</t>
  </si>
  <si>
    <t>Pham174562Report.pdf</t>
  </si>
  <si>
    <t xml:space="preserve">Forward </t>
  </si>
  <si>
    <t>Glimmer starts at 2934, score of 4.2</t>
  </si>
  <si>
    <t xml:space="preserve">Yes, other phages call this gene, e-value of 3e-74: Query(34) Subject(3098): 92% hit w/ Arthrobacter phage Sporto </t>
  </si>
  <si>
    <t>35.27% hit w/ Hypothetical conserved protein, GK0453; GK0453, alpha and beta proteins, 2YXY_A</t>
  </si>
  <si>
    <t>Autostart has a gap of 5</t>
  </si>
  <si>
    <t>Autostart has a z-score of 2.753 and a spacer of 12</t>
  </si>
  <si>
    <t>Agrees w/ glimmer contains coding potential</t>
  </si>
  <si>
    <t>Pham85747Report.pdf</t>
  </si>
  <si>
    <t>Terminase</t>
  </si>
  <si>
    <t>Glimmer starts at 3427, score of 10.77</t>
  </si>
  <si>
    <t xml:space="preserve">Yes, other phages call this gene, e-value of 0: Query(1) Subject(3557): Nearly all 100% hits w/ all Arthobacter and Gordonia </t>
  </si>
  <si>
    <t>100% hit w/ Terminase large subunit; genome packaging, bacteriophage, ATPase, nuclease, VIRAL PROTEIN, 6Z6D_A</t>
  </si>
  <si>
    <t>Autostart has a gap of 16</t>
  </si>
  <si>
    <t>Autostart has a z-score of 3.294 and a spacer of 12</t>
  </si>
  <si>
    <t>Agrees w/ glimmer, contains some coding potential</t>
  </si>
  <si>
    <t>Pham710Report.pdf</t>
  </si>
  <si>
    <t>Function unknown</t>
  </si>
  <si>
    <t>Glimmer starts at 5172, score of 9.59</t>
  </si>
  <si>
    <t xml:space="preserve">Very few phages call this gene, e-value of 1e-149: Query(1) Subject(5302): 58% hit w/ Arthrobacter phage Sporto </t>
  </si>
  <si>
    <t>99.38% hit w/ Shigella, Bacterial protein, effector, type 3 secretion system, 3B21_A</t>
  </si>
  <si>
    <t>Autostart has a gap of -4</t>
  </si>
  <si>
    <t>Autostart has a z-score of 3.06 and a spacer of 12</t>
  </si>
  <si>
    <t xml:space="preserve">Agrees w/ glimmer, contains coding potential   </t>
  </si>
  <si>
    <t>Does not have the most annotated start, calls 3</t>
  </si>
  <si>
    <t>Pham89457Report.pdf</t>
  </si>
  <si>
    <t>Glimmer starts at 6238, score of 4.15</t>
  </si>
  <si>
    <t xml:space="preserve">6 phages call this gene, e-value of 2e-36: Query(1) Subject(6356): 98% hit w/ Arthrobacter phage Sporto </t>
  </si>
  <si>
    <t>92.64% hit w/ Putative lipoprotein, 4EXR_A</t>
  </si>
  <si>
    <t xml:space="preserve">Autostart has a gap of -11, best gap available </t>
  </si>
  <si>
    <t>Autostart has a z-score of 2.571 and a spacer of 9</t>
  </si>
  <si>
    <t>Agrees w/ glimmer, contains very little coding potential</t>
  </si>
  <si>
    <t>Pham29912Report-3.pdf</t>
  </si>
  <si>
    <t>Glimmer starts at 6498, score of 13.43</t>
  </si>
  <si>
    <t xml:space="preserve">Yes, other phages call this gene, e-value of 2e-50: Query(1) Subject(6615): 100% hit w/ Arthrobacter phage Sporto </t>
  </si>
  <si>
    <t>19.4% hit w/ Nucleoid occlusion factor SlmA, 5HAW_A</t>
  </si>
  <si>
    <t xml:space="preserve">Autostart has a gap of -4, best gap available </t>
  </si>
  <si>
    <t>Autostart has a z-score of 3.294 and a spacer of 11</t>
  </si>
  <si>
    <t xml:space="preserve">Agrees w/ glimmer, contains coding potential </t>
  </si>
  <si>
    <t>Pham192627Report.pdf</t>
  </si>
  <si>
    <t>Glimmer starts at 6884, score of 5.82</t>
  </si>
  <si>
    <t xml:space="preserve">Yes, other phages call this gene, e-value of 1e-108: Query(645) Subject(Not found): Blast says no significant similarity found </t>
  </si>
  <si>
    <t>45.67% hit w/  immunoglobulin-like beta-sandwich, binding protein, 3WKN_K</t>
  </si>
  <si>
    <t xml:space="preserve">Autostart has a gap of 2, best gap available. </t>
  </si>
  <si>
    <t>Autostart has a z-score of 2.207 and a spacer of 9</t>
  </si>
  <si>
    <t>Agrees w/ glimmer, contains coding potential</t>
  </si>
  <si>
    <t>Pham86733Report.pdf</t>
  </si>
  <si>
    <t>Glimmer starts at 7531, score of 7.28</t>
  </si>
  <si>
    <t xml:space="preserve">Yes other phages call this gene, e-value of 2e-97. Query's align at 1. Top hit 93% with PBI_SPORTO_12 (hypothetical protein) </t>
  </si>
  <si>
    <t>60.17% hit with Q05275 Gene 62 Protein</t>
  </si>
  <si>
    <t>Autostart has a z-score of 2.083 and a spacer of 10</t>
  </si>
  <si>
    <t xml:space="preserve">Agrees with Glimmer start as 7531, doesn't seem to include all coding potential. </t>
  </si>
  <si>
    <t>We do not have the most annotated start. We call 10, same as other AW cluster phages</t>
  </si>
  <si>
    <t>Pham178970Report.pdf</t>
  </si>
  <si>
    <t xml:space="preserve">Autostart was kept, good alignment and gap. Function unknown. </t>
  </si>
  <si>
    <t xml:space="preserve">Portal Protein </t>
  </si>
  <si>
    <t>Glimmer starts at 8096, score of 7.71</t>
  </si>
  <si>
    <t xml:space="preserve">Yes other phages call this gene, e-value of 0. Query's align at 1. Top hit 88% with Arthrobacter phage Sporto (portal protein) </t>
  </si>
  <si>
    <t xml:space="preserve">100% hit with 8FQL_D Portal Protein </t>
  </si>
  <si>
    <t>Autostart has a gap of 34, best gap available.</t>
  </si>
  <si>
    <t xml:space="preserve">Agrees with Glimmer start as 8096, contains all coding potential. </t>
  </si>
  <si>
    <t>We have the most annotated start, but do not call it. We call 5 same as other AW cluster phages</t>
  </si>
  <si>
    <t>Pham701Report.pdf</t>
  </si>
  <si>
    <t xml:space="preserve">Autostart was kept, good alignment and gap. </t>
  </si>
  <si>
    <t>Major Capsid Protein and protease fusion</t>
  </si>
  <si>
    <t>Glimmer starts at 9372, score of 7.39</t>
  </si>
  <si>
    <t xml:space="preserve">Yes other phages call this gene, e-value of 0. Query's align at 1. Top hit 93% with Arthrobacter phage Sporto (major capsid and protease fusion protein) </t>
  </si>
  <si>
    <t>100% hit with Q38300 Major Capsid Protein (and other similar high hits)</t>
  </si>
  <si>
    <t xml:space="preserve">Autostart has gap of 22, best gap available. </t>
  </si>
  <si>
    <t>Autostart has a z-score of 3.197 and a spacer of 18</t>
  </si>
  <si>
    <t xml:space="preserve">Agrees with Glimmer start at 9372, contains all coding potential. </t>
  </si>
  <si>
    <t xml:space="preserve">We call the most annotated start at 3. </t>
  </si>
  <si>
    <t>Pham708Report.pdf</t>
  </si>
  <si>
    <t xml:space="preserve">Autostart was kept, good alignment and gap. Strong HHpred evidence. </t>
  </si>
  <si>
    <t>Glimmer starts at 11545, score of 3.66</t>
  </si>
  <si>
    <t xml:space="preserve">Yes other phages call this gene, e-value of 5e-69. Query's align at 1. Top hit 88% with Arthrobacter phage Sporto (hypothetical protein) </t>
  </si>
  <si>
    <t xml:space="preserve">67.74% hit with Q914M8 Uncharacterized protein </t>
  </si>
  <si>
    <t xml:space="preserve">Autostart has a gap of 10, best gap available. </t>
  </si>
  <si>
    <t xml:space="preserve">Autostart has a z-score of 2.162 and a spacer of 10 </t>
  </si>
  <si>
    <t xml:space="preserve">Agrees with Glimmer at 11545, contains all coding potential </t>
  </si>
  <si>
    <t xml:space="preserve">We call the most annotated start at 4. </t>
  </si>
  <si>
    <t>Pham716Report.pdf</t>
  </si>
  <si>
    <t xml:space="preserve">tail terminator </t>
  </si>
  <si>
    <t>Glimmer starts at 12032, score of 2.8</t>
  </si>
  <si>
    <t xml:space="preserve">Some other phages call this gene, e-value of 8e-31. Query's do not align. Top hit 69% with Arthrobacter phage Sporto (tail terminator) </t>
  </si>
  <si>
    <t>89.24% hit with 6TE9_F (Tail terminator protein)</t>
  </si>
  <si>
    <t>Autostart has a gap of 142, changed to a gap of 52</t>
  </si>
  <si>
    <t>New start has a z-score of 1.436 and a spacer of 18</t>
  </si>
  <si>
    <t xml:space="preserve">Does not agree with Glimmer at 12032, contains all coding potential at 11942. </t>
  </si>
  <si>
    <t xml:space="preserve">Only draft annotations, no most annotated start. </t>
  </si>
  <si>
    <t>Pham92740Report.pdf</t>
  </si>
  <si>
    <t xml:space="preserve">Start was changed to include coding potential and increase alignment. </t>
  </si>
  <si>
    <t>major tail protein</t>
  </si>
  <si>
    <t>Glimmer starts at 12171, score of 8.12</t>
  </si>
  <si>
    <t xml:space="preserve">Yes other phages call this gene, e-value of 3e-133. Query's align at 1. Top hit 67% with Arthrobacter phage Argan (major tail protein) </t>
  </si>
  <si>
    <t xml:space="preserve">99.96% hit with P26596 (Tail tube protein) </t>
  </si>
  <si>
    <t>Autostart has a z-score of 2.406 and a spacer of 11</t>
  </si>
  <si>
    <t xml:space="preserve">Agrees with Glimmer at 1217, contains all coding potential </t>
  </si>
  <si>
    <t xml:space="preserve">We call the most annotated start at 15. </t>
  </si>
  <si>
    <t>Pham84731Report.pdf</t>
  </si>
  <si>
    <t xml:space="preserve">Autostart was kept, good alignment and gap. Function major tail protein based on functions list. </t>
  </si>
  <si>
    <t>Glimmer starts at 13064, score of 10.18</t>
  </si>
  <si>
    <t>Yes other phages call this gene, e-value of 3e-68. Query's align at 1. Top hit 55% with Ktedonobacteraceae bacterium (hypothetical protein)</t>
  </si>
  <si>
    <t xml:space="preserve">2 Domains: 51.02% O64313 (Tail assembly protein), 30.92% 2ES9_A (putative cytoplasmic protein) </t>
  </si>
  <si>
    <t xml:space="preserve">Autostart has a gap of 26, best gap available. </t>
  </si>
  <si>
    <t>Agrees with Glimmer at 13064, contains all coding potential</t>
  </si>
  <si>
    <t xml:space="preserve">We call the most annotated start at 32. </t>
  </si>
  <si>
    <t>Pham85043Report.pdf</t>
  </si>
  <si>
    <t>Glimmer starts at 13630, score of 8.85</t>
  </si>
  <si>
    <t xml:space="preserve">Yes other phages call this gene, e-value of 1e-91. Query's align at 1. Top hit 53% with Arthrobacter phage Lewando (major tail protein) </t>
  </si>
  <si>
    <t xml:space="preserve">Autostart has a gap of 20, best gap available. </t>
  </si>
  <si>
    <t>Autostart has a z-score of 3.06 and a spacer of 11</t>
  </si>
  <si>
    <t xml:space="preserve">Agrees with Glimmer at 13630, contains all coding potential. </t>
  </si>
  <si>
    <t>Pham84731Report (1).pdf</t>
  </si>
  <si>
    <t xml:space="preserve">Looks like a duplication of Gene 16. Function major tail protein based on functions list. </t>
  </si>
  <si>
    <t>Glimmer starts at 14433, score of 9.62</t>
  </si>
  <si>
    <t xml:space="preserve">Yes other phages call this gene, e-value of 8e-56. Query's do not align. Top hit 75% with PBI_INGRID_23 (hypothetical protein) </t>
  </si>
  <si>
    <t xml:space="preserve">97.82% hit with 6CL6_F (Tail fiber protein) </t>
  </si>
  <si>
    <t xml:space="preserve">Autostart has a gap of 11, best gap available. </t>
  </si>
  <si>
    <t xml:space="preserve">Autostart has a z-score of 3.14 and a spacer of 9 </t>
  </si>
  <si>
    <t xml:space="preserve">Agrees with Glimmer at 14433, contains all coding potential. </t>
  </si>
  <si>
    <t>We do not have the most annotated start. We call 1, same as RustyBoy the only other AW cluster phage</t>
  </si>
  <si>
    <t>Pham209275Report.pdf</t>
  </si>
  <si>
    <t xml:space="preserve">Autostart was kept, good alignment and gap. Function looks like a minor tail protein, double check. </t>
  </si>
  <si>
    <t>Glimmer start at 15947, score of 2.77</t>
  </si>
  <si>
    <t xml:space="preserve">Yes other phages call this gene, e-value of 6e-15. Query's align at 1. Top hit 44% with PP914_gp035 (hypothetical protein) </t>
  </si>
  <si>
    <t xml:space="preserve">97.4% hit with 7YPX_c (tail fiber chaperone) </t>
  </si>
  <si>
    <t xml:space="preserve">Autostart has a gap of -1, best gap. </t>
  </si>
  <si>
    <t xml:space="preserve">Autostart has a z-score of 2.174 and a spacer of 12. </t>
  </si>
  <si>
    <t xml:space="preserve">Agrees with Glimmer at 15947, contains all coding potential. </t>
  </si>
  <si>
    <t xml:space="preserve">We call the most annotated start at 1. </t>
  </si>
  <si>
    <t>Pham216346Report.pdf</t>
  </si>
  <si>
    <t xml:space="preserve">Minor tail Protein </t>
  </si>
  <si>
    <t>Foward</t>
  </si>
  <si>
    <t>Glimmer starts at 16271, score 8.86</t>
  </si>
  <si>
    <t xml:space="preserve">Yes other phages call this gene, e-value 8.88105e-55. Query's do align at 1. Top hit 74.8% with Arthobacter phage Gordon (Hypothetical protein). Hits minor tail protein of Tokki with 74% identity and an e-value of 1.9e-51 </t>
  </si>
  <si>
    <t xml:space="preserve">99.42% hit with minor capsid protein. </t>
  </si>
  <si>
    <t xml:space="preserve">Autostart has a gap of 9, best gap available. </t>
  </si>
  <si>
    <t xml:space="preserve">Autostart has a z-score of 3.208 and a spacer of 9. </t>
  </si>
  <si>
    <t xml:space="preserve">Agrees with Glimmer starts at 16271, does not contain all coding potential. </t>
  </si>
  <si>
    <t xml:space="preserve">Calls the most annotated start. </t>
  </si>
  <si>
    <t>Pham85042Report.pdf</t>
  </si>
  <si>
    <t xml:space="preserve">Autostart was kept, good alignment, Minor capsid protein. </t>
  </si>
  <si>
    <t>tape meaure protein</t>
  </si>
  <si>
    <t>Glimmer starts at 16630, score 7.59</t>
  </si>
  <si>
    <t xml:space="preserve">Yes other phages call this gene, e-value 0, E-value still 0.  Query's now align after change.  Top hit 67.2% with Athrobacter phage Sporto ( tape measure protein) </t>
  </si>
  <si>
    <t>100% hit with TMP_BPDP1 Tape measure protein OS=Pneumococcus phage Dp-1</t>
  </si>
  <si>
    <t xml:space="preserve">Autostart has a gap of -25, Changed gap is -4.  </t>
  </si>
  <si>
    <t>Autostart has a z-score of 0.73 and a spacer of 9. Changed start has a z-score of 1.923, and a spacer of 12.</t>
  </si>
  <si>
    <t xml:space="preserve">Does not agree with Glimmer starts at 16651, contains some coding potential, changed to GeneMarks start, contains coding potential. </t>
  </si>
  <si>
    <t xml:space="preserve">We have the most annotated gene but we do not call it. We call start 16. </t>
  </si>
  <si>
    <t>Pham217608Report.pdf</t>
  </si>
  <si>
    <t>Changed to start 16651.</t>
  </si>
  <si>
    <t xml:space="preserve">Minor tail protein </t>
  </si>
  <si>
    <t>Glimmer starts at 21195, score 8.68</t>
  </si>
  <si>
    <t>Yes other phages call this gene, e-value 2.65972e-116. Query's align at 1. Top hit 61.8% with Dermatophilaceae bacterium (Phage tail protein family protein)</t>
  </si>
  <si>
    <t>99.96% hit with VG27_BPMD2 Minor tail protein Gp27 OS=Mycobacterium phage D29</t>
  </si>
  <si>
    <t xml:space="preserve">Autostart has a gap of -1, best gap available. </t>
  </si>
  <si>
    <t xml:space="preserve">Autostart has a z-score of 2.551 and a spacer of 18. </t>
  </si>
  <si>
    <t xml:space="preserve">Agrees with Glimmer starts at 21195, contains all coding potential.  </t>
  </si>
  <si>
    <t>Pham217681Report.pdf</t>
  </si>
  <si>
    <t xml:space="preserve">Autostart was kept, good alignment, could be a minor tail protein but I need to double check. </t>
  </si>
  <si>
    <t>Glimmer starts at 22016, score 9.17</t>
  </si>
  <si>
    <t>Yes other phages call this gene, e-value 6.30834e-164. Quesry's align at 1. Top hit 57.1% with Arthobacter phage Stayer (minor tail protein)</t>
  </si>
  <si>
    <t>99.96% hit with VG28_BPMD2 Minor tail protein Gp28 OS=Mycobacterium phage D29</t>
  </si>
  <si>
    <t xml:space="preserve">Autsostart has a z-score of 1.717, and a spacer of 9. </t>
  </si>
  <si>
    <t xml:space="preserve">Agrees with Glimmer, starts at 22016, contains all coding potential. </t>
  </si>
  <si>
    <t>Pham212289Report.pdf</t>
  </si>
  <si>
    <t xml:space="preserve">Autostart was kept </t>
  </si>
  <si>
    <t xml:space="preserve">Unknown </t>
  </si>
  <si>
    <t>Glimmer starts at 23204, score 10.68</t>
  </si>
  <si>
    <t>Yes other phages call this gene, e-value 1.1832e-33. Query's align at 1. Top hit 75.6% Actinomycetota bacterium (Hypthetical protein)</t>
  </si>
  <si>
    <t>26.99% hit with KH-I_Rrp40; type I K homology (KH) RNA-binding domain found in exosome complex component Rrp40 and similar proteins.</t>
  </si>
  <si>
    <t xml:space="preserve">Autostart has a gap of 24, best gap available. </t>
  </si>
  <si>
    <t xml:space="preserve"> Autostart has a z-score of 3.305, and a spacer of 12. </t>
  </si>
  <si>
    <t xml:space="preserve">Agrees with Glimmer, starts at 23204, No coding potential.  </t>
  </si>
  <si>
    <t>Pham1073Report.pdf</t>
  </si>
  <si>
    <t xml:space="preserve">Autostart was kept. </t>
  </si>
  <si>
    <t>Glimmer starts at 23449, score 2.98</t>
  </si>
  <si>
    <t xml:space="preserve">Yes other phages call this gene, e-value 2.03223e-99. Query's do not align. Top hit 57.8% Arthobacter Phage Sporto (Minor tail protein) </t>
  </si>
  <si>
    <t xml:space="preserve">99.23% hit with DUF859, unknown function. </t>
  </si>
  <si>
    <t xml:space="preserve">Autostart has a z-score of 1.605, and a spacer of 13. </t>
  </si>
  <si>
    <t xml:space="preserve">Agrees with Glimmer, starts at 23449, contains some coding potential. </t>
  </si>
  <si>
    <t xml:space="preserve">We contain the most annotated start, calls it at start 12. </t>
  </si>
  <si>
    <t>Pham217604Report.pdf</t>
  </si>
  <si>
    <t xml:space="preserve">Looks good </t>
  </si>
  <si>
    <t xml:space="preserve">Membrane protein </t>
  </si>
  <si>
    <t xml:space="preserve">Glimmer starts at 24254, score 0.69. </t>
  </si>
  <si>
    <t xml:space="preserve">Yes other phages call this gene, e-value 3.09204e-64. Query's do not align. Top hit 70% Arthobacter phage Sloopyjoe (Memebrane protein). </t>
  </si>
  <si>
    <t xml:space="preserve">38.1% hit with DUF6704, unkown fucntion. </t>
  </si>
  <si>
    <t xml:space="preserve">Autsostart has a gap of 1, best gap available. </t>
  </si>
  <si>
    <t>Autostart has a z-score of 2.541, and a spacer of 18.</t>
  </si>
  <si>
    <t xml:space="preserve">Agrees with Glimmer, starts at 24254, contains coding potential. </t>
  </si>
  <si>
    <t>We contain the most annotated start but call it at start 24.</t>
  </si>
  <si>
    <t>Pham1442Report.pdf</t>
  </si>
  <si>
    <t xml:space="preserve"> Added membrane protein function based on transmembrane domains</t>
  </si>
  <si>
    <t>Glimmer starts at 24682, score 4.12</t>
  </si>
  <si>
    <t xml:space="preserve">Yes other phages call this gene, e-value 6.25032e-44. Query's align at 1. Top hit 71.2% Arthobacter phage Quil (Hypothetical protein). </t>
  </si>
  <si>
    <t xml:space="preserve">97.4% hit with VP14_BPAPS Putative protein. </t>
  </si>
  <si>
    <t xml:space="preserve">Autostart has a z-score of 2.427, and a spacer of 9. </t>
  </si>
  <si>
    <t xml:space="preserve">Agrees with Glimmer, starts at 24682, contains coding potential. </t>
  </si>
  <si>
    <t xml:space="preserve">We contain the most annotated start bit we call it at start 35. </t>
  </si>
  <si>
    <t>Pham176016Report.pdf</t>
  </si>
  <si>
    <t>Glimmer starts at 25024, score 6.97</t>
  </si>
  <si>
    <t xml:space="preserve">Yes other phages call this gene, e-value 6.16278e-64. Query's align at 1. Top hit 72.6% Arthrobacter phage Sporto( Hypothetical protein </t>
  </si>
  <si>
    <t xml:space="preserve">99.9% hit with HOLIN_BPDP1 Holin. </t>
  </si>
  <si>
    <t xml:space="preserve">Autostart has a gap of 15, best gap available. </t>
  </si>
  <si>
    <t xml:space="preserve">Autostart has a z-score of 3.06, and a spacer of 12. </t>
  </si>
  <si>
    <t xml:space="preserve">Agrees with Glimmer, starts at 25024, contains coding potential. </t>
  </si>
  <si>
    <t>Pham228398Report.pdf</t>
  </si>
  <si>
    <t>TTG</t>
  </si>
  <si>
    <t xml:space="preserve">Glimmer starts at 25476, score 9.6 </t>
  </si>
  <si>
    <t xml:space="preserve">Yes other phages call this gene, e-value 1.2495e-56. Query's align at 1. Top hit 93.8% Arthrobacter phage Sporto (hypothetical protein) </t>
  </si>
  <si>
    <t xml:space="preserve">80% hit T3SSipB Type iii. </t>
  </si>
  <si>
    <t xml:space="preserve">Autostart has a gap of 65, best gap available. </t>
  </si>
  <si>
    <t xml:space="preserve">Autostart has a z-score of 3.294, and a spacer of 10. </t>
  </si>
  <si>
    <t xml:space="preserve">Agrees with Glimmer, starts at 25476, contains coding potential. </t>
  </si>
  <si>
    <t>Pham85027Report.pdf</t>
  </si>
  <si>
    <t>Glimmer starts at 25920. score of 13.45</t>
  </si>
  <si>
    <t>Yes other phages call this gene, e-value of 6e-34. Top hit with Sporto</t>
  </si>
  <si>
    <t>69.815 hit with 8UGI_1d NADH hydrogenase</t>
  </si>
  <si>
    <t>Autostart has a gap of 150, not the best gap</t>
  </si>
  <si>
    <t>Autostart has a z-score of 3.294, and a spacer of 12</t>
  </si>
  <si>
    <t>Agrees with Glimmer, starts at 25920, contains coding potential</t>
  </si>
  <si>
    <t>Most annotated start</t>
  </si>
  <si>
    <t>31.pdf</t>
  </si>
  <si>
    <t>Glimmer starts at 26231, score of 11.06</t>
  </si>
  <si>
    <t>Yes other phages call this gene, e-value of 6e-32. Query's align at 1. Top hit with Sporto 78.57%.</t>
  </si>
  <si>
    <t>60.07% hit with 6YMX_i Cytochrome c oxidase subunit 9</t>
  </si>
  <si>
    <t>Autostart has a gap of 83, best gap</t>
  </si>
  <si>
    <t>Autostart has a z-score of 3.197 and a spacer of 8</t>
  </si>
  <si>
    <t>Agrees with Glimmer starts at 26231, contains coding potential</t>
  </si>
  <si>
    <t>32.pdf</t>
  </si>
  <si>
    <t>Glimmer starts at 26587, score of 11.07</t>
  </si>
  <si>
    <t>Yes other phages call this gene, e-value of 7e-21. Query's align at 1. Top hit with Zeina 70.49%.</t>
  </si>
  <si>
    <t>50.35% hit with 5NC5_G transport protein</t>
  </si>
  <si>
    <t>Autostart has a gap of 143, not the best gap</t>
  </si>
  <si>
    <t>Autostart has a z-score of 3.197 and a spacer of 9</t>
  </si>
  <si>
    <t>Agrees with Glimmer starts at 26587, contains coding potential</t>
  </si>
  <si>
    <t>33.pdf</t>
  </si>
  <si>
    <t>Glimmer starts at 26870, score of 12.4</t>
  </si>
  <si>
    <t>Yes other phages call this gene, e-value of 4e-37, Query's align at 1. Top hit with Sporto 83.78%</t>
  </si>
  <si>
    <t>76.03% hit with 3HPW_C Protein ccdA</t>
  </si>
  <si>
    <t>Autostart has a gap of 97, not the best gap</t>
  </si>
  <si>
    <t>Autostart has a z-score of 2.994 and a spacer of 10</t>
  </si>
  <si>
    <t>Agrees with Glimmer starts at 26870, contains coding potential</t>
  </si>
  <si>
    <t>34.pdf</t>
  </si>
  <si>
    <t>Glimmer starts at 27183, score of 11</t>
  </si>
  <si>
    <t>Yes other phages call this gene, e-value of 3e-47, Query's align at 1. Top hit with Sporto 88.37%</t>
  </si>
  <si>
    <t>56.99% hit with 7U4E_D neuraminidase</t>
  </si>
  <si>
    <t>Autostart has a gap of 82, not the best gap</t>
  </si>
  <si>
    <t>Autostart has a z-score of 3.197 and a spacer of 11</t>
  </si>
  <si>
    <t>Agrees with Glimmer starts at 27183, contains coding potential</t>
  </si>
  <si>
    <t>35.pdf</t>
  </si>
  <si>
    <t>Glimmer starts at 27544, score of 15.33</t>
  </si>
  <si>
    <t>Yes other phages call this gene, e-value of 1e-46. Query's align at 1. Top hit with Sporto 100.0%</t>
  </si>
  <si>
    <t>32.34% with 8B4I_F translocase of outer mitochondrial membrane subunit</t>
  </si>
  <si>
    <t>Autostart has a gap of 100, best gap</t>
  </si>
  <si>
    <t>Autostart has a z-score of 3.06 and a spacer of 9</t>
  </si>
  <si>
    <t>Agrees with Glimmer starts at 27544, contains coding potential</t>
  </si>
  <si>
    <t>36.pdf</t>
  </si>
  <si>
    <t>Glimmer starts at 27856, score of 2.38</t>
  </si>
  <si>
    <t>No similarity found</t>
  </si>
  <si>
    <t xml:space="preserve">21.68% with 3QFI_A transcriptional regulator </t>
  </si>
  <si>
    <t>Autostart has a gap of 72, best gap</t>
  </si>
  <si>
    <t>Autostart has a z-score of 2.162 and a spacer of 9</t>
  </si>
  <si>
    <t>Does not have a start, does not contain coding potential</t>
  </si>
  <si>
    <t>Only called by Rustboy and Natasha</t>
  </si>
  <si>
    <t>37.pdf</t>
  </si>
  <si>
    <t>Glimmer starts at 28124, score of 3.06</t>
  </si>
  <si>
    <t>Yes other phages call this gene, e-value of 0.0. Query's align at 1. Top hit with Sporto 97.50%</t>
  </si>
  <si>
    <t>50.14% with 8QYH_B anti-phage defense</t>
  </si>
  <si>
    <t>Autostart has a gap of 115, not the best gap</t>
  </si>
  <si>
    <t>Agrees with Glimmer at 28124, contains coding potential</t>
  </si>
  <si>
    <t xml:space="preserve">Has the most annotated but doesn't call it </t>
  </si>
  <si>
    <t>38.pdf</t>
  </si>
  <si>
    <t>Glimmer starts at 28972, score of 6.29</t>
  </si>
  <si>
    <t>Yes other phages call this gene, e-value of 2e-81. Query's align at 1. Top hit with Shiba 92.00%</t>
  </si>
  <si>
    <t>9.95% with 5A2T_Q coat protein</t>
  </si>
  <si>
    <t>Autostart has a gap of 8, best gap</t>
  </si>
  <si>
    <t>Autostart has a z-score of 2.606 and a spacer of 14</t>
  </si>
  <si>
    <t>Agrees with Glimmer at 28972, contains coding potential</t>
  </si>
  <si>
    <t>Not the most annotated, but phages in the cluster call it</t>
  </si>
  <si>
    <t>39.pdf</t>
  </si>
  <si>
    <t>Glimmer starts at 29496, score of 10.99</t>
  </si>
  <si>
    <t>Yes other phages call this gene, e-value of 6e-34. Query's align at 1. Top hit with Sporto 96.83%</t>
  </si>
  <si>
    <t>72.12% with 2Z08_A Universal stress protein</t>
  </si>
  <si>
    <t>Autostart has a gap of 56, best gap</t>
  </si>
  <si>
    <t>Autostart has a z-score of 3.06 and a spacer of 8</t>
  </si>
  <si>
    <t>Agrees with Glimmer at 29496, contains coding potential</t>
  </si>
  <si>
    <t>40.pdf</t>
  </si>
  <si>
    <t>Glimmer starts at 29770 score of 11.81</t>
  </si>
  <si>
    <t>Yes other phages call this gene, e-value of 2e-16, query/subject only aligns with Sporto and Bronxbay</t>
  </si>
  <si>
    <t>72.06% with 7WSO_B Immunoglobulin heavy constant gamma</t>
  </si>
  <si>
    <t>Autostart has a gap of 82, best gap</t>
  </si>
  <si>
    <t>autostart has a z-score of 2.935 and a spacer of 9</t>
  </si>
  <si>
    <t>Agrees with Glimmer at 29700 contains most coding potential</t>
  </si>
  <si>
    <t>do not have the "Most Annotated" start</t>
  </si>
  <si>
    <t>Natasha Pham Report Gene 41.pdf</t>
  </si>
  <si>
    <t>forward</t>
  </si>
  <si>
    <t>Glimmer starts at 30051, score of 7.86, changed start to 29895</t>
  </si>
  <si>
    <t>Yes other phages call this gene, e-value of 1e-101, query/subject align at 1, top hit Sporto 60.68%</t>
  </si>
  <si>
    <t>60.68% with 4AYB_P DNA-DIRECTED RNA POLYMERASE; TRANSFERASE</t>
  </si>
  <si>
    <t>Autostart has a gap of 158, not best gap, change to gap of 2</t>
  </si>
  <si>
    <t>Autostart has a z-score of 1.475 and spacer of 10</t>
  </si>
  <si>
    <t>Does not agree with glimmer at 30051, starts at 29985, contains coding potnetial</t>
  </si>
  <si>
    <t>Have the most annotated start but don't call it, only rustyboy and natasha.</t>
  </si>
  <si>
    <t>Natasha Pham Report Gene 42.pdf</t>
  </si>
  <si>
    <t>Glimmer starts at 30712, score of 11.68</t>
  </si>
  <si>
    <t>Yes other phages call this gene, e-value of 1e-39, query subject align at 1, top hit Sporto 47.62%</t>
  </si>
  <si>
    <t>77.64% with 4KMC_A RNA polymerase-binding transcription</t>
  </si>
  <si>
    <t>Autostart has a gap of 133, best gap</t>
  </si>
  <si>
    <t>Autostart has a z-score of 3.043 and a spacer of 9</t>
  </si>
  <si>
    <t>Agrees with glimmer, at 30712, contains all coding potential</t>
  </si>
  <si>
    <t>Has the most annotated start</t>
  </si>
  <si>
    <t>Natasha Pham Report Gene 43.pdf</t>
  </si>
  <si>
    <t>Glimmer starts at 31291, score of 5.75</t>
  </si>
  <si>
    <t>Yes other phages call this gene, e-value of 1e-10, query subject align at 1, only with Sporto 85.48%</t>
  </si>
  <si>
    <t>89.41% with 8IDC_E TRANSPORT PROTEIN</t>
  </si>
  <si>
    <t>Autostart has a gap of 3, best gap</t>
  </si>
  <si>
    <t>Autostart has a z-score of 1.918, and a spacer of 7</t>
  </si>
  <si>
    <t>Agrees with glimmer, at 31291, contains coding potential</t>
  </si>
  <si>
    <t>do not have the "Most Annotated" start, only rustyboy, natasha, powelldog, and sporto</t>
  </si>
  <si>
    <t>Natasha Pham Report Gene 44.pdf</t>
  </si>
  <si>
    <t>Glimmer starts at 31568, score of 9.66</t>
  </si>
  <si>
    <t>Yes other phages call this gene, e-value of 5e-42, query subject ar 1, top hit with sporto 91.21%</t>
  </si>
  <si>
    <t>48.67% with 8R51_F Core protein</t>
  </si>
  <si>
    <t>Autostart has a gap of 88, best gap</t>
  </si>
  <si>
    <t>Agrees with glimmer at 31568, contains coding potential (i think)</t>
  </si>
  <si>
    <t>Natasha Pham Report Gene 45.pdf</t>
  </si>
  <si>
    <t>Glimmer starts at 31921, score of 8.99</t>
  </si>
  <si>
    <t>yes other phages call this gene, e-value of 1e-24, query subjecy align at 1, top hit with Sporto, 86.57%</t>
  </si>
  <si>
    <t>88.56% with 2JPX_A Vpu protein</t>
  </si>
  <si>
    <t>Autostart has a gap of 77, best gap</t>
  </si>
  <si>
    <t>Autostart has a z-score of 3.197 and a spacer of 13</t>
  </si>
  <si>
    <t>Agrees with glimmer at 31921, contains coding potential</t>
  </si>
  <si>
    <t>Natasha Pham Report Gene 46.pdf</t>
  </si>
  <si>
    <t>Glimmer starts at 32121, score of 5.04</t>
  </si>
  <si>
    <t>Yes other phages call this gene (only Sporto) e-value of 1e-11, query subject align at 1, top hit with Sporto, 67.31%</t>
  </si>
  <si>
    <t>72.82% with 5FOY_B with LARVICIDAL TOXIN 51 KDA PROTEIN</t>
  </si>
  <si>
    <t>Autostart has a z-score of 2.185 and a spacer of 8</t>
  </si>
  <si>
    <t>Agrees with glimmer at 32121, contains most coding potential</t>
  </si>
  <si>
    <t>Does not call the most annotated start</t>
  </si>
  <si>
    <t>Natasha Pham Report Gene 47.pdf</t>
  </si>
  <si>
    <t>Glimmer starts at 32374, score of 8.27</t>
  </si>
  <si>
    <t>Yes other phages call this gene , e-value of 1e-10, query subjecy align at 1, top hit with Tokki, 43.90%</t>
  </si>
  <si>
    <t>56.88% with 8HFC_B Ras modification protein ERF4</t>
  </si>
  <si>
    <t xml:space="preserve">Autostart has a gap of 82, best gap available </t>
  </si>
  <si>
    <t>Autostart has a z-score of 2.151 and a spacer of 13</t>
  </si>
  <si>
    <t>Agrees with glimmer at 32374, contains all coding potential</t>
  </si>
  <si>
    <t>Natasha Pham Report Gene 48.pdf</t>
  </si>
  <si>
    <t>Glimmer starts 32513, score of 10.47</t>
  </si>
  <si>
    <t>Yes other phages call this gene, e-value of 1e-57, query subject align at 1, top hit with Sporto, 73.45%</t>
  </si>
  <si>
    <t>71.15% with 2PJP_A Selenocysteine-specific elongation factor</t>
  </si>
  <si>
    <t>Autostart has a gap of 13, best gap available</t>
  </si>
  <si>
    <t>Autostart has a z-score of 3.208 and a spacer of 13</t>
  </si>
  <si>
    <t>Agrees with glimmer at 32513, contains coding potential</t>
  </si>
  <si>
    <t>Natasha Pham Report Gene 49.pdf</t>
  </si>
  <si>
    <t>Glimmer starts 33238, score of 4.21</t>
  </si>
  <si>
    <t>Yes other phages call this gene, e-value of 1e-20, query subject align at 1, top hit with Sporto, 90.24%</t>
  </si>
  <si>
    <t>86.4% with 5FBM_B DNA-binding protein HU</t>
  </si>
  <si>
    <t>Agrees with glimmer at 33238, contains most coding potential</t>
  </si>
  <si>
    <t>Natasha Pham Report Gene 50.pdf</t>
  </si>
  <si>
    <t>Glimmer starts at 33496, score of 4.92</t>
  </si>
  <si>
    <t xml:space="preserve">Yes, other phages call this gene, e-value of 6e-18. Query(1) Subject(35617): Top hit w/ 100% Arthrobacter phage Sporto </t>
  </si>
  <si>
    <t>77.6% hit w/ mL129; mitoribosome - 8A22_Xj</t>
  </si>
  <si>
    <t>Autostart has a gap of 9</t>
  </si>
  <si>
    <t>Autostart has a z-score of 3.305 and a spacer of 9</t>
  </si>
  <si>
    <t xml:space="preserve">There is no GeneMark start, Glimmer does not contain a lot of coding potential </t>
  </si>
  <si>
    <t>Pham1025Report.pdf</t>
  </si>
  <si>
    <t>Glimmer starts at 33639, score of 10.89</t>
  </si>
  <si>
    <t>Yes, other phages call this gene, e-value of 1e-148. Query(11) Subject(35328): 99% hit w/ Arthrobacter phage Sporto</t>
  </si>
  <si>
    <t>73.58% hit w/ Type IV secretion system unknown protein fragment; 6X62_GX</t>
  </si>
  <si>
    <t>Autostart has a gap of -1, best gap</t>
  </si>
  <si>
    <t>Autostart has a z-score of 2.985 and a spacer of 10</t>
  </si>
  <si>
    <t xml:space="preserve">Agrees with Glimmer at 33639, contains coding potential </t>
  </si>
  <si>
    <t>Has the most annotated start, but doesn't call it, calls 19</t>
  </si>
  <si>
    <t>Pham183Report-2.pdf</t>
  </si>
  <si>
    <t>Glimmer starts at 34649, score of 5.45</t>
  </si>
  <si>
    <t>Yes, other phages call this gene, e-value of 4e-16. function unknown in Sporto</t>
  </si>
  <si>
    <t>48.59% hit w/ Spindle pole body component SPC42: 6OD2_A</t>
  </si>
  <si>
    <t>Autostart has a gap of 116, not the best gap</t>
  </si>
  <si>
    <t>Autostart has a z-score of 3.043 and a spacer of 7</t>
  </si>
  <si>
    <t xml:space="preserve">Agrees with Glimmer at 34649, exactly where a gap is </t>
  </si>
  <si>
    <t xml:space="preserve">Does not have the most annotated start, calls 3 </t>
  </si>
  <si>
    <t>Pham202997Report (1).pdf</t>
  </si>
  <si>
    <t>Glimmer starts at 34823, score of 8.32</t>
  </si>
  <si>
    <t xml:space="preserve">Yes, a lot of phages call this gene, e-value of 1e-101. Query(1) Subject(36496): 44% hit w/ Arthrobacter phage Sporto </t>
  </si>
  <si>
    <t xml:space="preserve">91.71% hit w/ Accessory protein Csx28; CRISPR-associated protein, ANTIVIRAL PROTEIN: 8GI1_E </t>
  </si>
  <si>
    <t>Autostart has a gap of 9, best gap</t>
  </si>
  <si>
    <t xml:space="preserve">Agrees with Glimmer at 34823, contains coding potential </t>
  </si>
  <si>
    <t>Pham221263Report.pdf</t>
  </si>
  <si>
    <t>Glimmer starts at 35607, score of 7.43</t>
  </si>
  <si>
    <t xml:space="preserve">Yes, a lot of phages call this gene, e-value of 7e-99. Query(1) Subject(37322): 99% hit w/ Arthrobacter phage Sporto </t>
  </si>
  <si>
    <t>21% hit w/ Vacuolar protein-sorting-associated protein 36: 3CUQ_B</t>
  </si>
  <si>
    <t>Autostart has a gap of -11, best gap</t>
  </si>
  <si>
    <t>Autostart has a z-score of 1.918 and a spacer of 11</t>
  </si>
  <si>
    <t xml:space="preserve">Agrees with Glimmer at 35607 contains coding potential </t>
  </si>
  <si>
    <t>Does not have the most annotated start, calls 5</t>
  </si>
  <si>
    <t>Pham700Report.pdf</t>
  </si>
  <si>
    <t>DNA primase/polymerase</t>
  </si>
  <si>
    <t>Glimmer starts at 36191, score of 7.35</t>
  </si>
  <si>
    <t>Yes, a lot of phages call this gene, e-value of 0. Query(1) Subject(37906): 100% hit w/ Arthrobacter phage Sporto</t>
  </si>
  <si>
    <t>100% hit w/ DNA polymerase; Polymerase delta, PCNA, primed DNA: 7KC0_A</t>
  </si>
  <si>
    <t>Autostart has a gap of 26</t>
  </si>
  <si>
    <t>Autostart has a z-score of 2.397 and a spacer of 9</t>
  </si>
  <si>
    <t>Doesn't agree w/ Glimmer, starts at 36197, contains a lot of coding potential</t>
  </si>
  <si>
    <t>Has the most annotated start, but doesn't call it, calls 6</t>
  </si>
  <si>
    <t>Pham699Report.pdf</t>
  </si>
  <si>
    <t>Glimmer starts at 40077, score of 2.18</t>
  </si>
  <si>
    <t xml:space="preserve">Very few phages call thise gene, e-value of 2e-13. No significant similarity found on Blast </t>
  </si>
  <si>
    <t>73.52% hit w/ PLANT PROTEIN, PLANT PROTEIN-DNA complex: 6WIG_A</t>
  </si>
  <si>
    <t>Autostart has a gap of -8</t>
  </si>
  <si>
    <t>Autostart has a z-score of 2.765 and a spacer of 14</t>
  </si>
  <si>
    <t xml:space="preserve">There is no GeneMark start, Glimmer does contain coding potential </t>
  </si>
  <si>
    <t>Does not have the most annotated start, calls 8</t>
  </si>
  <si>
    <t>Pham6333Report.pdf</t>
  </si>
  <si>
    <t>Glimmer starts at 40285, score of 4.78</t>
  </si>
  <si>
    <t>Very few phages call this gene, e-value of 1e-25. No significant similarity found on Blast</t>
  </si>
  <si>
    <t>31.27% hit w/ PHD finger protein 7,Ubiquitin-conjugating enzyme E2 D2: 8JWU_A</t>
  </si>
  <si>
    <t>Autostart has a gap of 4, best gap</t>
  </si>
  <si>
    <t>Autostart has a z-score of 2.906 and a spacer of 13</t>
  </si>
  <si>
    <t>Agrees with Glimmer at 40258, contains all coding potential</t>
  </si>
  <si>
    <t>Does not have the most annotated start, calls 23</t>
  </si>
  <si>
    <t>Pham87720Report (1).pdf</t>
  </si>
  <si>
    <t>Glimmer starts at 40520, score of 10.96</t>
  </si>
  <si>
    <t xml:space="preserve">Yes other phages call this gene, e-value of 2e-24. Query's align at 1. Top hit 74% with PBI_SPORTO_59 (hypothetical protein) </t>
  </si>
  <si>
    <t xml:space="preserve">96.33% hit with PF10955.13, Anti-sigma-F factor Fin </t>
  </si>
  <si>
    <t xml:space="preserve">Autostart has a gap of 1, best gap. </t>
  </si>
  <si>
    <t>Autostart has a z-score of 3.06, and a spacer of 10.</t>
  </si>
  <si>
    <t xml:space="preserve">Agrees with Glimmer at 40520, contains all coding potential. </t>
  </si>
  <si>
    <t xml:space="preserve">We call the most annotated start at 14. </t>
  </si>
  <si>
    <t>Pham203059Report (1).pdf</t>
  </si>
  <si>
    <t xml:space="preserve">Keeping autostart, function unknown. Good gap and alignment. </t>
  </si>
  <si>
    <t>Glimmer starts at 40720, score of 8.91</t>
  </si>
  <si>
    <t xml:space="preserve">Yes other phages call this gene, e-value of 1e-11. Query's align at 1. Top hit 58% with PBI_STAYER_60 (hypothetical protein) </t>
  </si>
  <si>
    <t>46.11% hit with 1XRX_B, SeqA Protein; Protein Filament</t>
  </si>
  <si>
    <t xml:space="preserve">Autostart has a z-score of 3.043, and a spacer of 13. </t>
  </si>
  <si>
    <t xml:space="preserve">Agrees with Glimmer at 40720, contains all coding potential. </t>
  </si>
  <si>
    <t xml:space="preserve">We call the most annotated start at 5. </t>
  </si>
  <si>
    <t>Pham206881Report.pdf</t>
  </si>
  <si>
    <t>Glimmer starts at 40875, score of 2.38</t>
  </si>
  <si>
    <t xml:space="preserve">Some other phages call this gene, e-value of 5e-35. Query's do not align (32-14). Top hit 88% with PBI_STAYER_61 (hypothetical protein) </t>
  </si>
  <si>
    <t>53.7% hit with 	PF04055.26, Radical_SAM</t>
  </si>
  <si>
    <t xml:space="preserve">Autostart has a gap of -4, best gap. </t>
  </si>
  <si>
    <t>Autostart has a z-score of 2.328, and a spacer of 9</t>
  </si>
  <si>
    <t xml:space="preserve">Agrees with Glimmer at 40875, contains all coding potential. </t>
  </si>
  <si>
    <t xml:space="preserve">We call the most annotated start at 2, with Natasha and Sporto (only other phages in this pham) </t>
  </si>
  <si>
    <t>Pham203928Report.pdf</t>
  </si>
  <si>
    <t>Glimmer starts at 41159, score of 8.31</t>
  </si>
  <si>
    <t xml:space="preserve">Some other phages call this gene, e-value of 0.004. Query's do not align (5-9). Top hit 53% with SEA_TOKKI_65 (hypothetical protein) </t>
  </si>
  <si>
    <t>75.76% hit with 6ZI1_BBB. Endoribonuclease VapD</t>
  </si>
  <si>
    <t xml:space="preserve">Autostart has a z-score of 3.06, and a spacer of 9. </t>
  </si>
  <si>
    <t xml:space="preserve">Agrees with Glimmer at 41159, contains all coding potential. </t>
  </si>
  <si>
    <t>We do not have the most annotated start. We call start 2 with the only other AW phage, RustyBoy</t>
  </si>
  <si>
    <t>Pham216610Report.pdf</t>
  </si>
  <si>
    <t>Glimmer starts at 41331, score of 6.55</t>
  </si>
  <si>
    <t xml:space="preserve">Some other phages call this gene, e-value of 1e-29. Query's align at 1. Top hit 92% with PBI_SPORTO_61 (hypothetical protein) </t>
  </si>
  <si>
    <t>78.97% hit with PF10830.13. Protein of unknown function.</t>
  </si>
  <si>
    <t xml:space="preserve">Autostart has a gap of -11, good gap. </t>
  </si>
  <si>
    <t xml:space="preserve">Autostart has a z-score of 1.99, and a spacer of 11. </t>
  </si>
  <si>
    <t xml:space="preserve">Agrees with Glimmer at 41331, contains all coding potential. </t>
  </si>
  <si>
    <t xml:space="preserve">We do not have the most annotated start. We call start 4 with the other AW phages. </t>
  </si>
  <si>
    <t>Pham2088Report (1).pdf</t>
  </si>
  <si>
    <t>Glimmer starts at 41511, score of 10.61</t>
  </si>
  <si>
    <t xml:space="preserve">Yes other phages call this gene, e-value of 1e-62. Query's align at 1. Top hit 89% with PBI_SPORTO_62 (hypothetical protein) </t>
  </si>
  <si>
    <t>86.8% hit with Q6QGD7, Prohead protease</t>
  </si>
  <si>
    <t xml:space="preserve">Autostart has a gap of 0, good gap. </t>
  </si>
  <si>
    <t xml:space="preserve">Autostart has a z-score of 3.06, and a spacer of 10. </t>
  </si>
  <si>
    <t xml:space="preserve">Agrees with Glimmer at 41511, contains all coding potential. </t>
  </si>
  <si>
    <t xml:space="preserve">We do not have the most annotated start. We call start 13 with many other AW phages. </t>
  </si>
  <si>
    <t>Pham200314Report.pdf</t>
  </si>
  <si>
    <t xml:space="preserve">I'd like to check this one's function to see if it is a protease. Keeping autostart. </t>
  </si>
  <si>
    <t xml:space="preserve">Glimmer starts at 41855, score of 13.9. </t>
  </si>
  <si>
    <t xml:space="preserve">Yes other phages call this gene, e-value of 1e-115. Query's align at 1. Top hit 81% with PBI_SPORTO_63 (hypothetical protein) </t>
  </si>
  <si>
    <t>97.94% hit with 4JG2_A, Phage-related protein</t>
  </si>
  <si>
    <t xml:space="preserve">Autostart has a gap of 29, best gap available. </t>
  </si>
  <si>
    <t xml:space="preserve">Autostart has a z-score of 3.229 and a spacer of 16. </t>
  </si>
  <si>
    <t xml:space="preserve">Agrees with Glimmer at 41855, contains all coding potential. </t>
  </si>
  <si>
    <t xml:space="preserve">We do not have the most annotated start. We call start 23, with the other AW phages. </t>
  </si>
  <si>
    <t>Glimmer starts at 42448, score of 9.11.</t>
  </si>
  <si>
    <t xml:space="preserve">Yes other phages call this gene, e-value of 1e-39. Query's align at 1. Top hit 83% with PBI_STAYER_65 (hypothetical protein) </t>
  </si>
  <si>
    <t>78.6% hit with cd16377, 23S_rRNA_IVP_like, unknnown</t>
  </si>
  <si>
    <t xml:space="preserve">Autostart has a gap of 5, best gap available. </t>
  </si>
  <si>
    <t>Autostart has a z-score of 2.796 and a spacer of 15.</t>
  </si>
  <si>
    <t xml:space="preserve">Agrees with Glimmer at 42448, contains all coding potential. </t>
  </si>
  <si>
    <t xml:space="preserve">We do not have the most annotated start. We call start 23, with 100% of other AW phages. </t>
  </si>
  <si>
    <t>Pham217818Report.pdf</t>
  </si>
  <si>
    <t xml:space="preserve">Keeping start, function unknown. Good gap and alignment. </t>
  </si>
  <si>
    <t>Glimmer starts at 42650, score of 4.72</t>
  </si>
  <si>
    <t xml:space="preserve">Yes, other phages call this gene, e-value of 0.012, query/ subject do not align. Top hit 97.1% with unknown function. </t>
  </si>
  <si>
    <t xml:space="preserve">97.07% hit with Uncharacterized Protein. </t>
  </si>
  <si>
    <t xml:space="preserve">Autostart has a gap of -41, there's a better gap of -20 at start 42671.  </t>
  </si>
  <si>
    <t>Autostart has a z-score of 1.314, and a spacer of 13.</t>
  </si>
  <si>
    <t xml:space="preserve">Genemarks does not call a start, contains all coding potential. </t>
  </si>
  <si>
    <t>Autostart does not have the most annotated start.</t>
  </si>
  <si>
    <t>Pham219445Report.pdf</t>
  </si>
  <si>
    <t xml:space="preserve">Reverse </t>
  </si>
  <si>
    <t xml:space="preserve">Glimmer doesn't call it, does not have score. </t>
  </si>
  <si>
    <t xml:space="preserve">No blast evidence. </t>
  </si>
  <si>
    <t xml:space="preserve">67.9% hit with unknown function. </t>
  </si>
  <si>
    <t xml:space="preserve">Autostart has a gap of 47, best gap available. </t>
  </si>
  <si>
    <t xml:space="preserve">Autostart has a z-score of 2.176, and a spacer of 13. </t>
  </si>
  <si>
    <t>Genemarks calls at 43006, no coding potential.</t>
  </si>
  <si>
    <t xml:space="preserve">No starterator. </t>
  </si>
  <si>
    <t>No pham report</t>
  </si>
  <si>
    <t>Glimmer starts at 43054, score of 5.13</t>
  </si>
  <si>
    <t xml:space="preserve">Yes other phages call this gene, e-value of 1.60578e-26. Query's do not align. Top hit 40.3% with PBI_INGRID_70 (hypothetical protein) </t>
  </si>
  <si>
    <t xml:space="preserve">33.7% hit with Movement protein TGB2. </t>
  </si>
  <si>
    <t>Autostart has a gap of 47, better gap of -19 available at start 42988</t>
  </si>
  <si>
    <t>Autostart has a z-score of 2.151, and a spacer of 10.</t>
  </si>
  <si>
    <t xml:space="preserve">Agrees with Glimmer at 43054, contains coding potential. </t>
  </si>
  <si>
    <t>We do not have the most annotated start.</t>
  </si>
  <si>
    <t>Pham109493Report.pdf</t>
  </si>
  <si>
    <t xml:space="preserve">Glimmer starts at 43431, score of 7.1 </t>
  </si>
  <si>
    <t xml:space="preserve">Yes other phages call thiss gene, e-value of 1.11708e-176, query's align. Top hit 89% with PBI_SPORTO_66 (hypothetical protein) </t>
  </si>
  <si>
    <t xml:space="preserve">99.8% hit with TRANSPORT PROTEIN. </t>
  </si>
  <si>
    <t xml:space="preserve">Autosatrt has a gap of 2, best gap available. </t>
  </si>
  <si>
    <t xml:space="preserve">Autostart has a z-score of 2.226, and a spacer of 12. </t>
  </si>
  <si>
    <t xml:space="preserve">Agrees with Glimmer at 43431, contains coding potential. </t>
  </si>
  <si>
    <t xml:space="preserve">We call the most annotated start. </t>
  </si>
  <si>
    <t>Pham220046Report.pdf</t>
  </si>
  <si>
    <t>Glimmer starts at 44273, score of 3.8</t>
  </si>
  <si>
    <t>Yes other phages call this gene, e-value of 5.5e-9, quey's align. Top hit 92.6% with PBI_STAYER_68 (hypothetical protein)</t>
  </si>
  <si>
    <t xml:space="preserve">99.8% hit with uncharacterized protein. </t>
  </si>
  <si>
    <t>Autostart has a z-score of 2.185, and a spacer of 15.</t>
  </si>
  <si>
    <t xml:space="preserve">Agrees with Glimmer at 44273, contains all coding potential. </t>
  </si>
  <si>
    <t>Pham221802Report.pdf</t>
  </si>
  <si>
    <t>Looks good!</t>
  </si>
  <si>
    <t xml:space="preserve">Foward </t>
  </si>
  <si>
    <t>Glimmer starts at 44640, score 7.75</t>
  </si>
  <si>
    <t xml:space="preserve">Yes other phages call this gene, e-value of 4.91361e-22, query's align. Top hit 95.3% with PBI_SPORTO_68 (hypothetical protein) </t>
  </si>
  <si>
    <t xml:space="preserve">35.4% hit with uncharacterized protein. </t>
  </si>
  <si>
    <t>Autostart has a gap of 37, better gap available at start 44625</t>
  </si>
  <si>
    <t xml:space="preserve">Autostart has a z-score of 2.194, and a spacer of 9. </t>
  </si>
  <si>
    <t xml:space="preserve">Does not agree with Glimmer, starts at 44661, contains all coding potential. </t>
  </si>
  <si>
    <t>Pham221798Report.pdf</t>
  </si>
  <si>
    <t xml:space="preserve">Glimmer does not call a start , no score. </t>
  </si>
  <si>
    <t xml:space="preserve">Yes other phages call this gene, e-value of 3.31089e-28, query's align. Top hit 91.5% with PBI_SPORTO_69 (hypothetical protein) </t>
  </si>
  <si>
    <t xml:space="preserve">86.3% hit with unknown protein. </t>
  </si>
  <si>
    <t xml:space="preserve">Autostart has a gap of 145, best gap available. </t>
  </si>
  <si>
    <t xml:space="preserve">Autostart has a z-score of 2.283, and a spacer of 9. </t>
  </si>
  <si>
    <t xml:space="preserve">GeneMarks starts at 44917, contains coding potential. </t>
  </si>
  <si>
    <t xml:space="preserve">We do not call the most annotated start. </t>
  </si>
  <si>
    <t>Pham200392Report.pdf</t>
  </si>
  <si>
    <t>Glimmer starts at 45266, score of 8.44</t>
  </si>
  <si>
    <t xml:space="preserve">Yes other pahges call this gene, e-vaule of 47, query's align. Top hit 86% with PBI_SPORTO_70 (hypothetical protein) </t>
  </si>
  <si>
    <t xml:space="preserve">54% hit with unknown protein. </t>
  </si>
  <si>
    <t xml:space="preserve">Autosatrt has a gap of 4, best gap available. </t>
  </si>
  <si>
    <t xml:space="preserve">Autostart has a z-score of 2.071, and a spacer of 11. </t>
  </si>
  <si>
    <t xml:space="preserve">Does not agree with Glimmer, starts at 45101, may contain coding potential. </t>
  </si>
  <si>
    <t xml:space="preserve">We call the start at 7. </t>
  </si>
  <si>
    <t>Pham88830Report.pdf</t>
  </si>
  <si>
    <t>Reverse</t>
  </si>
  <si>
    <t>Glimmer starts at 45108, score of 2.66</t>
  </si>
  <si>
    <t>No significant similarity found</t>
  </si>
  <si>
    <t>45.83% with 2A2U_D protein A2U-globulin</t>
  </si>
  <si>
    <t>Autostart has a gap of 408, not the best gap</t>
  </si>
  <si>
    <t>Autostart has a z-score of 2.45 and a spacer of 14</t>
  </si>
  <si>
    <t>No start, I think it contains some coding potential</t>
  </si>
  <si>
    <t>Only Rustyboy and Natsha call it</t>
  </si>
  <si>
    <t>75.pdf</t>
  </si>
  <si>
    <t xml:space="preserve">Gap should be 14. </t>
  </si>
  <si>
    <t>Glimmer starts at 45663, score of 3.9</t>
  </si>
  <si>
    <t>53.76% with 7DYD_A nucleocapsid protein</t>
  </si>
  <si>
    <t>Autostart has a gap of 57, not the best gap</t>
  </si>
  <si>
    <t>Autostart has a z-score of 1.366 and a spacer of 7</t>
  </si>
  <si>
    <t>76.pdf</t>
  </si>
  <si>
    <t>Glimmer starts at 45721, score of 2.01</t>
  </si>
  <si>
    <t>Yes other phages call this gene, e-value 2e-56. Queries don't align at 1. Top hit with Sporto 89.58%</t>
  </si>
  <si>
    <t>99.63% with 1U3E_M HNH homing endonuclease</t>
  </si>
  <si>
    <t>Autostart has a z-score of 2.71 and a spacer of 11</t>
  </si>
  <si>
    <t>Disagrees with glimmer, starts at 45514. Both starts contain coding potential</t>
  </si>
  <si>
    <t>77.pdf</t>
  </si>
  <si>
    <t>Glimmer starts at 46021, score of 7.77</t>
  </si>
  <si>
    <t>Yes other phages call this gene, e-value 2e-39. Queries align at 1. Top hit with Sporto 57.52%</t>
  </si>
  <si>
    <t>18.68% with 8B9Z_g NADH dehydrogenase</t>
  </si>
  <si>
    <t>Agrees with glimmer starts at 46021. Contains coding potential</t>
  </si>
  <si>
    <t>78.pdf</t>
  </si>
  <si>
    <t>DNA Helicase</t>
  </si>
  <si>
    <t>Glimmer starts at 46377, score of 4.36</t>
  </si>
  <si>
    <t>Yes other phages call this gene, e-value 0.0. Queries align at 1. Top hit with Sporto 95.84%</t>
  </si>
  <si>
    <t>100% probability with 7C4J_H Transcription regulatory protein</t>
  </si>
  <si>
    <t>Autostart has a gap of -16, best gap</t>
  </si>
  <si>
    <t>Autostart has a z-score of 2.064 and a spacer of 7</t>
  </si>
  <si>
    <t>Agrees with glimmer starts at 46377. Contains coding potential</t>
  </si>
  <si>
    <t>79.pdf</t>
  </si>
  <si>
    <t>Glimmer starts at 47596, score of 7.17</t>
  </si>
  <si>
    <t>Yes other phages call this gene, e-value 5e-32. Queries don't align at 1. Top hit with Sporto 40.66%</t>
  </si>
  <si>
    <t>99.6% probability with 1U3E_M HNH homing endonuclease</t>
  </si>
  <si>
    <t>Autostart has a gap of -32, best gap</t>
  </si>
  <si>
    <t>Autostart has a z-score of 3.294 and a spacer of 14</t>
  </si>
  <si>
    <t>Agrees with glimmer start at 47596. Contains coding potential</t>
  </si>
  <si>
    <t>Not the most annotated, but called with another AW phage</t>
  </si>
  <si>
    <t>80.pdf</t>
  </si>
  <si>
    <t>Glimmer starts at 48189, score of 2.69</t>
  </si>
  <si>
    <t xml:space="preserve">47.1% with 8GLV_6k microtubule </t>
  </si>
  <si>
    <t>Autostart has a z-score of 2.219 and a spacer of 10</t>
  </si>
  <si>
    <t>Agrees with glimmer start at 48189. Contains coding potential</t>
  </si>
  <si>
    <t xml:space="preserve">Called with another AW phage </t>
  </si>
  <si>
    <t>81.pdf</t>
  </si>
  <si>
    <t>Glimmer starts at 48586, score of 6.55</t>
  </si>
  <si>
    <t>Yes other phages call this gene, e-value 8e-81. Queries align at 1. Top hit with Sporto 79.17%</t>
  </si>
  <si>
    <t>99.25% with 1U3E_M HNH Homing Endonuclease</t>
  </si>
  <si>
    <t>Autostart has a gap of 19, best gap</t>
  </si>
  <si>
    <t>Autostart has a z-score of 2.391 and a spacer of 8</t>
  </si>
  <si>
    <t>Agrees with glimmer start at 48586. Contains coding potential</t>
  </si>
  <si>
    <t>82.pdf</t>
  </si>
  <si>
    <t>helix-turn-helix DNA-binding domain protein</t>
  </si>
  <si>
    <t>Glimmer starts at 49017, score of 7.39</t>
  </si>
  <si>
    <t>Yes other phages call this gene, e-value 3e-11, Queries and subjects do not align, top hit 43.82%</t>
  </si>
  <si>
    <t>70.86% with 2CFX_E HTH-TYPE TRANSCRIPTIONAL REGULATOR</t>
  </si>
  <si>
    <t>Autostart has a gap of -4 best gap</t>
  </si>
  <si>
    <t>Agrees with glimmer start at 49017, contains coding potential</t>
  </si>
  <si>
    <t>Does not have the most annotated start</t>
  </si>
  <si>
    <t>Natasha Pham Report Gene 83.pdf</t>
  </si>
  <si>
    <t>Glimmer starts at 49358, score of 8.09, changed start to agree with geneworks at 49355.</t>
  </si>
  <si>
    <t>Yes other phages call this gene, e-value of 1e-9, Queries and Subjects do not align. Top hit with Sporto 53.85%</t>
  </si>
  <si>
    <t>73.58% with 5B66_i Photosystem II reaction center protein</t>
  </si>
  <si>
    <t>Autostart has a gap of -1, not best gap changed to gap of -4</t>
  </si>
  <si>
    <t>Autostart has a z-score of 1.829 and a spacer of 10, changed to z-score of 1.56 and spacer of 9</t>
  </si>
  <si>
    <t>Does not agree with glimmer's start, start at 49355, contains coding potential</t>
  </si>
  <si>
    <t>Calls the most annotated start</t>
  </si>
  <si>
    <t>Natasha Pham Report Gene 84.pdf</t>
  </si>
  <si>
    <t>Glimmer starts at 49509, score of 11.02</t>
  </si>
  <si>
    <t>Yes other phages call this gene, e-value of 2e-24, Query and subjects Do align at 1, top hit with Sporto 59.55%</t>
  </si>
  <si>
    <t>55.62% with 2K47_A Phosphoprotein; flexible tail</t>
  </si>
  <si>
    <t>Autostart has a gap of -8 best gap</t>
  </si>
  <si>
    <t xml:space="preserve">Agrees with glimmer start at 49509, contains coding potential </t>
  </si>
  <si>
    <t>Do not have the most annotated start</t>
  </si>
  <si>
    <t>Natasha Pham Report Gene 85.pdf</t>
  </si>
  <si>
    <t>Glimmer starts at 49778, score of 6.58</t>
  </si>
  <si>
    <t>Yes other phages call this gene, e-value of 4e-25, queries and subjects align at 1, top hit with Sporto 88.30%</t>
  </si>
  <si>
    <t>71.65% with 4GQC_C Thiol peroxidase</t>
  </si>
  <si>
    <t>Autostart has a gap of -1 best gap</t>
  </si>
  <si>
    <t>Autostart has a z-score of 3.121 and a spacer of 10</t>
  </si>
  <si>
    <t>Agrees with glimmer start at 49778, contains coding potential</t>
  </si>
  <si>
    <t xml:space="preserve">Does not have the most annotated start </t>
  </si>
  <si>
    <t>Natasha Pham Report Gene 86.pdf</t>
  </si>
  <si>
    <t>VRR-Nuc domain protein</t>
  </si>
  <si>
    <t>Yes other phages call this gene, e-value of 1e-57, query and subject align at 1 and 61 only with Sporto 100%</t>
  </si>
  <si>
    <t>99.86% with 4QBN_A Nuclease; Nuclease, HYDROLASE</t>
  </si>
  <si>
    <t xml:space="preserve">Autostart has a gap of 439, best gap </t>
  </si>
  <si>
    <t>Autostart has a z-score of 2.474 and a spacer of 11</t>
  </si>
  <si>
    <t>No glimmer start, but looks like it contains coding potential</t>
  </si>
  <si>
    <t>Natasha Pham Report Gene 87.pdf</t>
  </si>
  <si>
    <t>Cas4 family exonuclease</t>
  </si>
  <si>
    <t>Glimmer start of 50770, score of 12.6</t>
  </si>
  <si>
    <t>Yes other phages call this gene- e-value of 1e-101, query and subject align, top hit with Sporto 92.67%</t>
  </si>
  <si>
    <t>99.58% with 9NP6_B DNA 3'-5' helicase</t>
  </si>
  <si>
    <t>Autostart has a gap of -56, best gap</t>
  </si>
  <si>
    <t>Autostart has a z-score of 2.031 and a spacer of 11</t>
  </si>
  <si>
    <t>Agrees with glimmer start at 50770, contains coding potential</t>
  </si>
  <si>
    <t>Natasha Pham Report Gene 88.pdf</t>
  </si>
  <si>
    <t>DNA binding protein</t>
  </si>
  <si>
    <t>Glimmer start of 51342, score of 7.41</t>
  </si>
  <si>
    <t>Yes other phages call this gene, e-value of 0, query and subject align, top hit with Sporto 90.66% with Sporto</t>
  </si>
  <si>
    <t xml:space="preserve">97.9% with 5FSW_A RNA DEPENDENT RNA POLYMERASE </t>
  </si>
  <si>
    <t>Autostart has a gap of -4, best gap</t>
  </si>
  <si>
    <t>Autostart has a z-score of 2.964 and a spacer of 15</t>
  </si>
  <si>
    <t>Agrees with glimmer start at 51342, contains coding potential</t>
  </si>
  <si>
    <t>Natasha Pham Report Gene 89.pdf</t>
  </si>
  <si>
    <t>Unknown Function</t>
  </si>
  <si>
    <t>Glimmer start of 54109, score of 6.34</t>
  </si>
  <si>
    <t>Yes other phages call this gene, e-value of 3e-42, query and subject align, top hit with Sporto 88.89%</t>
  </si>
  <si>
    <t>5ZZW_B with Protein arginine methyltransferase NDUFAF7 homolog</t>
  </si>
  <si>
    <t>Autostart has a z-score of 2.76 and a spacer of 10</t>
  </si>
  <si>
    <t>Agrees with glimmer start at 54109, contains coding potential</t>
  </si>
  <si>
    <t>does not have the most annotated start</t>
  </si>
  <si>
    <t>Natasha Pham Report Gene 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</si>
</sst>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theme="1"/>
      <name val="Arial"/>
      <scheme val="minor"/>
    </font>
    <font>
      <sz val="11"/>
      <color theme="1"/>
      <name val="Aptos Narrow"/>
    </font>
    <font>
      <sz val="11"/>
      <color rgb="FF000000"/>
      <name val="&quot;Aptos Narrow&quot;"/>
    </font>
    <font>
      <u/>
      <sz val="10"/>
      <color theme="1"/>
      <name val="Arial"/>
      <scheme val="minor"/>
    </font>
    <font>
      <sz val="11"/>
      <color rgb="FF222222"/>
      <name val="&quot;Helvetica Neue&quot;"/>
    </font>
    <font>
      <sz val="11"/>
      <color theme="1"/>
      <name val="Arial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EE2E6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RgZy__aWCstEO-H5OM6tiixvZGJSsoan" TargetMode="External"/><Relationship Id="rId21" Type="http://schemas.openxmlformats.org/officeDocument/2006/relationships/hyperlink" Target="https://drive.google.com/open?id=1p57BcW25PT5Ix2AbOAMGTn4BPa71MCk4" TargetMode="External"/><Relationship Id="rId42" Type="http://schemas.openxmlformats.org/officeDocument/2006/relationships/hyperlink" Target="https://drive.google.com/open?id=1n-XQTuFM_A532D4O89FuzwYYpASD9V5D&amp;usp=drive_copy" TargetMode="External"/><Relationship Id="rId47" Type="http://schemas.openxmlformats.org/officeDocument/2006/relationships/hyperlink" Target="https://drive.google.com/open?id=1quYUH2c1Mx5lgOD0251YOxX4PtMaTM2w" TargetMode="External"/><Relationship Id="rId63" Type="http://schemas.openxmlformats.org/officeDocument/2006/relationships/hyperlink" Target="https://drive.google.com/open?id=1_y3mr-IJz9Nok52VpJ2_JkhNsY-uu8o4" TargetMode="External"/><Relationship Id="rId68" Type="http://schemas.openxmlformats.org/officeDocument/2006/relationships/hyperlink" Target="https://drive.google.com/open?id=1EZWZDeulx5h5Tq5wA1LebQhbHMEzDRX4" TargetMode="External"/><Relationship Id="rId84" Type="http://schemas.openxmlformats.org/officeDocument/2006/relationships/hyperlink" Target="https://drive.google.com/open?id=1LJV77FUYNsxUxpUIHyOosdk_1B6EZR51" TargetMode="External"/><Relationship Id="rId89" Type="http://schemas.openxmlformats.org/officeDocument/2006/relationships/hyperlink" Target="https://drive.google.com/open?id=1sDSlpVV0MsEO36X-ZZ8gMxa5f-JcbISZ" TargetMode="External"/><Relationship Id="rId16" Type="http://schemas.openxmlformats.org/officeDocument/2006/relationships/hyperlink" Target="https://drive.google.com/open?id=1ej5gp4gRwZcfZso90qDj3CDYCr5F6yEa" TargetMode="External"/><Relationship Id="rId11" Type="http://schemas.openxmlformats.org/officeDocument/2006/relationships/hyperlink" Target="https://drive.google.com/open?id=1AJmu8y349dSNVRFAc8jdrx64QnL5_88j" TargetMode="External"/><Relationship Id="rId32" Type="http://schemas.openxmlformats.org/officeDocument/2006/relationships/hyperlink" Target="https://drive.google.com/open?id=1FaFIlrkGJRoMqknzRWfgZ429VZ-tsOvn" TargetMode="External"/><Relationship Id="rId37" Type="http://schemas.openxmlformats.org/officeDocument/2006/relationships/hyperlink" Target="https://drive.google.com/open?id=1hbInmuhT9nQ-4XrTZ-DFuhDZx73f98mp&amp;usp=drive_copy" TargetMode="External"/><Relationship Id="rId53" Type="http://schemas.openxmlformats.org/officeDocument/2006/relationships/hyperlink" Target="https://drive.google.com/open?id=1zVH03EurfjfZcE8C0PpNzhQ1QQ4WNSb0" TargetMode="External"/><Relationship Id="rId58" Type="http://schemas.openxmlformats.org/officeDocument/2006/relationships/hyperlink" Target="https://drive.google.com/open?id=1OR_VPjzTPFjlJi9tP5KaM70OFfRxPqFC" TargetMode="External"/><Relationship Id="rId74" Type="http://schemas.openxmlformats.org/officeDocument/2006/relationships/hyperlink" Target="https://drive.google.com/open?id=1QmU2REtAqe5zgoTVU8Lgtx340vCjYPzK" TargetMode="External"/><Relationship Id="rId79" Type="http://schemas.openxmlformats.org/officeDocument/2006/relationships/hyperlink" Target="https://drive.google.com/open?id=1Ot5SEj9HiVYP5BrRjPKkJKHeLjGzWuXy&amp;usp=drive_copy" TargetMode="External"/><Relationship Id="rId5" Type="http://schemas.openxmlformats.org/officeDocument/2006/relationships/hyperlink" Target="https://drive.google.com/open?id=1wE6t996qXLqXazEVlxWRer0HFTATLEsm" TargetMode="External"/><Relationship Id="rId90" Type="http://schemas.openxmlformats.org/officeDocument/2006/relationships/hyperlink" Target="https://drive.google.com/open?id=1eRteRXsbrpnKR940cH3kR4v1aN3idfAJ" TargetMode="External"/><Relationship Id="rId14" Type="http://schemas.openxmlformats.org/officeDocument/2006/relationships/hyperlink" Target="https://drive.google.com/open?id=11aPIcwwyoz_gWIrDkQ6MfL29ujmIW9VR" TargetMode="External"/><Relationship Id="rId22" Type="http://schemas.openxmlformats.org/officeDocument/2006/relationships/hyperlink" Target="https://drive.google.com/open?id=1vXC3dkj5Sgalv3KJWtiIyygH2RGPv_uK" TargetMode="External"/><Relationship Id="rId27" Type="http://schemas.openxmlformats.org/officeDocument/2006/relationships/hyperlink" Target="https://drive.google.com/open?id=1aljcOJcLWrLQtJECS-96TCXZElTz362C" TargetMode="External"/><Relationship Id="rId30" Type="http://schemas.openxmlformats.org/officeDocument/2006/relationships/hyperlink" Target="https://drive.google.com/open?id=1pyZljWlXOPp4TapKOozrns4E0gnVe3X5" TargetMode="External"/><Relationship Id="rId35" Type="http://schemas.openxmlformats.org/officeDocument/2006/relationships/hyperlink" Target="https://drive.google.com/open?id=1Y2PuLqPH1vs3bsC0s8kdSez0Tl8_nag-&amp;usp=drive_copy" TargetMode="External"/><Relationship Id="rId43" Type="http://schemas.openxmlformats.org/officeDocument/2006/relationships/hyperlink" Target="https://drive.google.com/open?id=1qOHxRH0o0orav9NjozMq_CHIa_EiSlak" TargetMode="External"/><Relationship Id="rId48" Type="http://schemas.openxmlformats.org/officeDocument/2006/relationships/hyperlink" Target="https://drive.google.com/open?id=1CNQMJmxsqEYg34e1M5lJ67E1MJhEV-Ov" TargetMode="External"/><Relationship Id="rId56" Type="http://schemas.openxmlformats.org/officeDocument/2006/relationships/hyperlink" Target="https://drive.google.com/open?id=1M8fYW54jOporJcsHR5kGvCuX6uQsp7-k" TargetMode="External"/><Relationship Id="rId64" Type="http://schemas.openxmlformats.org/officeDocument/2006/relationships/hyperlink" Target="https://drive.google.com/open?id=1YxgOHb6i5aP-L-D2w-1JDDfTN2dkIxbJ" TargetMode="External"/><Relationship Id="rId69" Type="http://schemas.openxmlformats.org/officeDocument/2006/relationships/hyperlink" Target="https://drive.google.com/open?id=1SE6PnJMn3H5Qxw9PZG4wUlGexq8reYgt" TargetMode="External"/><Relationship Id="rId77" Type="http://schemas.openxmlformats.org/officeDocument/2006/relationships/hyperlink" Target="https://drive.google.com/open?id=1BTJ89SFN0bCXeoRu-ibfPtlJDtUQzuC_&amp;usp=drive_copy" TargetMode="External"/><Relationship Id="rId8" Type="http://schemas.openxmlformats.org/officeDocument/2006/relationships/hyperlink" Target="https://drive.google.com/open?id=1QOblhF51TCLjtnBVD3OAnF299ofzBBng" TargetMode="External"/><Relationship Id="rId51" Type="http://schemas.openxmlformats.org/officeDocument/2006/relationships/hyperlink" Target="https://drive.google.com/open?id=1RJcu8teiO1Osj1Os86B2An_TUQLYxvJy" TargetMode="External"/><Relationship Id="rId72" Type="http://schemas.openxmlformats.org/officeDocument/2006/relationships/hyperlink" Target="https://drive.google.com/open?id=17MAMev0mNZ3bx1CqKJMsJ8Lw59llypz8" TargetMode="External"/><Relationship Id="rId80" Type="http://schemas.openxmlformats.org/officeDocument/2006/relationships/hyperlink" Target="https://drive.google.com/open?id=1-c77mKUuiGFqW9c1iPSvu2uhXQpR9Tsg&amp;usp=drive_copy" TargetMode="External"/><Relationship Id="rId85" Type="http://schemas.openxmlformats.org/officeDocument/2006/relationships/hyperlink" Target="https://drive.google.com/open?id=1YQyzwUi4jVPqhC6Kik1bY-Hsl4zSnAkZ" TargetMode="External"/><Relationship Id="rId3" Type="http://schemas.openxmlformats.org/officeDocument/2006/relationships/hyperlink" Target="https://drive.google.com/open?id=1xWRJLCOjM_z864YS4BWfQWES3Ge2VmSh" TargetMode="External"/><Relationship Id="rId12" Type="http://schemas.openxmlformats.org/officeDocument/2006/relationships/hyperlink" Target="https://drive.google.com/open?id=1Uxyag0ZcnImEHhGgXWKNWY937X0Uj96i" TargetMode="External"/><Relationship Id="rId17" Type="http://schemas.openxmlformats.org/officeDocument/2006/relationships/hyperlink" Target="https://drive.google.com/open?id=1mqWmyo4MUtzd71QqikD1vjndnnURvVle" TargetMode="External"/><Relationship Id="rId25" Type="http://schemas.openxmlformats.org/officeDocument/2006/relationships/hyperlink" Target="https://drive.google.com/open?id=186v7YBMwOlghZ5T2LS2ox_pORF1J_e6r" TargetMode="External"/><Relationship Id="rId33" Type="http://schemas.openxmlformats.org/officeDocument/2006/relationships/hyperlink" Target="https://drive.google.com/open?id=1KzZ987qMul7AV75PIbQOD_QSl4dVs6Id&amp;usp=drive_copy" TargetMode="External"/><Relationship Id="rId38" Type="http://schemas.openxmlformats.org/officeDocument/2006/relationships/hyperlink" Target="https://drive.google.com/open?id=1l5b6nSkwkYJb_W2X0fSRSehUZRgFXztP&amp;usp=drive_copy" TargetMode="External"/><Relationship Id="rId46" Type="http://schemas.openxmlformats.org/officeDocument/2006/relationships/hyperlink" Target="https://drive.google.com/open?id=1K5xNjo_-DWv3tISAdsnuOkDQcKPhD773" TargetMode="External"/><Relationship Id="rId59" Type="http://schemas.openxmlformats.org/officeDocument/2006/relationships/hyperlink" Target="https://drive.google.com/open?id=1kmXyiIBViHudYPtVFo52Pm6ZdHIwtdi9" TargetMode="External"/><Relationship Id="rId67" Type="http://schemas.openxmlformats.org/officeDocument/2006/relationships/hyperlink" Target="https://drive.google.com/open?id=1vXC3dkj5Sgalv3KJWtiIyygH2RGPv_uK" TargetMode="External"/><Relationship Id="rId20" Type="http://schemas.openxmlformats.org/officeDocument/2006/relationships/hyperlink" Target="https://drive.google.com/open?id=1n93aTyYUGNQvpRpOvtiv8IkL4STFg1yR" TargetMode="External"/><Relationship Id="rId41" Type="http://schemas.openxmlformats.org/officeDocument/2006/relationships/hyperlink" Target="https://drive.google.com/open?id=1yORaj95tV3-UcJZF8VdWozWwdw7JMRbL&amp;usp=drive_copy" TargetMode="External"/><Relationship Id="rId54" Type="http://schemas.openxmlformats.org/officeDocument/2006/relationships/hyperlink" Target="https://drive.google.com/open?id=1SQ4ZjygMSN0P768UKkCWL_Bqu_9RaZd8" TargetMode="External"/><Relationship Id="rId62" Type="http://schemas.openxmlformats.org/officeDocument/2006/relationships/hyperlink" Target="https://drive.google.com/open?id=1Wr6tYeRcdbd8zFIoAECRFqvPJtDKtHpb" TargetMode="External"/><Relationship Id="rId70" Type="http://schemas.openxmlformats.org/officeDocument/2006/relationships/hyperlink" Target="https://drive.google.com/open?id=1e72Lpcr5katxLlF7QrMJPrW6LyRHZUok" TargetMode="External"/><Relationship Id="rId75" Type="http://schemas.openxmlformats.org/officeDocument/2006/relationships/hyperlink" Target="https://drive.google.com/open?id=1rwSxwhG960T5qOKDBhdRBzf6rte5B8yX" TargetMode="External"/><Relationship Id="rId83" Type="http://schemas.openxmlformats.org/officeDocument/2006/relationships/hyperlink" Target="https://drive.google.com/open?id=1O0y_M-9em_Zw5nKpQ-Ca0_GSVpE7R4LA&amp;usp=drive_copy" TargetMode="External"/><Relationship Id="rId88" Type="http://schemas.openxmlformats.org/officeDocument/2006/relationships/hyperlink" Target="https://drive.google.com/open?id=1F1CM9Boh2Lwd58Kl2Dn2W-cEH8H2psWk" TargetMode="External"/><Relationship Id="rId91" Type="http://schemas.openxmlformats.org/officeDocument/2006/relationships/hyperlink" Target="https://drive.google.com/open?id=14K2rNrr3-m4Dxq_1FBp8rmlnKghk-RyY" TargetMode="External"/><Relationship Id="rId1" Type="http://schemas.openxmlformats.org/officeDocument/2006/relationships/hyperlink" Target="https://docs.google.com/spreadsheets/d/e/2PACX-1vToasuRfxx_yfLa9ECFN4_6okwNI_5AJGWZ3NCy53Gz0QfoNrhAQ48HnBuSD1hsrY0zUTTn6EP3MGK_/pubhtml?gid=0&amp;single=true&amp;urp=gmail_link" TargetMode="External"/><Relationship Id="rId6" Type="http://schemas.openxmlformats.org/officeDocument/2006/relationships/hyperlink" Target="https://drive.google.com/open?id=1BogB0WksY1AZ6tOGkTlu23Zn4C6LOcC9" TargetMode="External"/><Relationship Id="rId15" Type="http://schemas.openxmlformats.org/officeDocument/2006/relationships/hyperlink" Target="https://drive.google.com/open?id=1krVieSkMbav174LiTY0YutpxuhDb4_7-" TargetMode="External"/><Relationship Id="rId23" Type="http://schemas.openxmlformats.org/officeDocument/2006/relationships/hyperlink" Target="https://drive.google.com/open?id=1S0nkF5UEq0BpGpy--hSpkIaUOft9XvE5" TargetMode="External"/><Relationship Id="rId28" Type="http://schemas.openxmlformats.org/officeDocument/2006/relationships/hyperlink" Target="https://drive.google.com/open?id=1vUfOnUL7TNCaJfo9Yi4rBev5Ke8jrcHy" TargetMode="External"/><Relationship Id="rId36" Type="http://schemas.openxmlformats.org/officeDocument/2006/relationships/hyperlink" Target="https://drive.google.com/open?id=1icb828sVJBv-IaLuilIrp9IGCFq-FvdP&amp;usp=drive_copy" TargetMode="External"/><Relationship Id="rId49" Type="http://schemas.openxmlformats.org/officeDocument/2006/relationships/hyperlink" Target="https://drive.google.com/open?id=1bK9gBxYqwteLKIKQ1pME4Y3OQQfVK4xc" TargetMode="External"/><Relationship Id="rId57" Type="http://schemas.openxmlformats.org/officeDocument/2006/relationships/hyperlink" Target="https://drive.google.com/open?id=15qSyIvdfub8PYeHnT6F5ceEkU6Dfrg4_" TargetMode="External"/><Relationship Id="rId10" Type="http://schemas.openxmlformats.org/officeDocument/2006/relationships/hyperlink" Target="https://drive.google.com/open?id=1SnKfsZso9BEQ5TeSp5J_Fe_GTK4TkxRJ" TargetMode="External"/><Relationship Id="rId31" Type="http://schemas.openxmlformats.org/officeDocument/2006/relationships/hyperlink" Target="https://drive.google.com/open?id=1h1Asbi7Kzu-lANE1NA8jf5T1M1Xdsz5I" TargetMode="External"/><Relationship Id="rId44" Type="http://schemas.openxmlformats.org/officeDocument/2006/relationships/hyperlink" Target="https://drive.google.com/open?id=1YKoIgOJieNi_fzgoTbuSOi3xHJaVtArb" TargetMode="External"/><Relationship Id="rId52" Type="http://schemas.openxmlformats.org/officeDocument/2006/relationships/hyperlink" Target="https://drive.google.com/open?id=17iBVLgRoMLQuMpGm7BGf1YYW68q44z0p" TargetMode="External"/><Relationship Id="rId60" Type="http://schemas.openxmlformats.org/officeDocument/2006/relationships/hyperlink" Target="https://drive.google.com/open?id=1KrdQN2nhPj2iyRVpo8dcdpcGa2vowh2o" TargetMode="External"/><Relationship Id="rId65" Type="http://schemas.openxmlformats.org/officeDocument/2006/relationships/hyperlink" Target="https://drive.google.com/open?id=1W3aQ7h_JFzmMbNaKlHk2sjoQsrI6fXEZ" TargetMode="External"/><Relationship Id="rId73" Type="http://schemas.openxmlformats.org/officeDocument/2006/relationships/hyperlink" Target="https://drive.google.com/open?id=1Wr9fbN9U2mb0FVr1Y0IOi69TB_h9Ob71" TargetMode="External"/><Relationship Id="rId78" Type="http://schemas.openxmlformats.org/officeDocument/2006/relationships/hyperlink" Target="https://drive.google.com/open?id=1gW89-yKP-j3DfX8p2c9pv80OAiwPj6NZ&amp;usp=drive_copy" TargetMode="External"/><Relationship Id="rId81" Type="http://schemas.openxmlformats.org/officeDocument/2006/relationships/hyperlink" Target="https://drive.google.com/open?id=1HXLg3JDhZ-B8Z3AjiFIjBXfIwlpo0HfV&amp;usp=drive_copy" TargetMode="External"/><Relationship Id="rId86" Type="http://schemas.openxmlformats.org/officeDocument/2006/relationships/hyperlink" Target="https://drive.google.com/open?id=1A6YXH6HD5T86Q8wEtrpIKyRLOM7PDcL2" TargetMode="External"/><Relationship Id="rId4" Type="http://schemas.openxmlformats.org/officeDocument/2006/relationships/hyperlink" Target="https://drive.google.com/open?id=1mtaSd9_pEZyABcIFsmENlodfx5dGAaLk" TargetMode="External"/><Relationship Id="rId9" Type="http://schemas.openxmlformats.org/officeDocument/2006/relationships/hyperlink" Target="https://drive.google.com/open?id=1tBFywvdI219EzPrY02neYtDoSGg_o0FL" TargetMode="External"/><Relationship Id="rId13" Type="http://schemas.openxmlformats.org/officeDocument/2006/relationships/hyperlink" Target="https://drive.google.com/open?id=1mxGigDWnJylcbAavI-0rgfVkwVfTte8d" TargetMode="External"/><Relationship Id="rId18" Type="http://schemas.openxmlformats.org/officeDocument/2006/relationships/hyperlink" Target="https://drive.google.com/open?id=1AEbgBpsyM5P21Mc8puOJ4UY3QZ_HPuW0" TargetMode="External"/><Relationship Id="rId39" Type="http://schemas.openxmlformats.org/officeDocument/2006/relationships/hyperlink" Target="https://drive.google.com/open?id=1_z0rUqeyT7vvyIIYr7ENO7lB3uO7i6JA&amp;usp=drive_copy" TargetMode="External"/><Relationship Id="rId34" Type="http://schemas.openxmlformats.org/officeDocument/2006/relationships/hyperlink" Target="https://drive.google.com/open?id=1SX9cyzkNKPJPB0YBq9PQUbh6wBYJVtPN&amp;usp=drive_copy" TargetMode="External"/><Relationship Id="rId50" Type="http://schemas.openxmlformats.org/officeDocument/2006/relationships/hyperlink" Target="https://drive.google.com/open?id=1wvzJsl2gRXQ_zgWK-5bf9LAIJEelEijE" TargetMode="External"/><Relationship Id="rId55" Type="http://schemas.openxmlformats.org/officeDocument/2006/relationships/hyperlink" Target="https://drive.google.com/open?id=1_3caOKCzG2Gw-SFfKmjuHljfaQcBMK1B" TargetMode="External"/><Relationship Id="rId76" Type="http://schemas.openxmlformats.org/officeDocument/2006/relationships/hyperlink" Target="https://drive.google.com/open?id=1qVLIX7B2XGTti9NdhgzCQguHkmLZ1tZa&amp;usp=drive_copy" TargetMode="External"/><Relationship Id="rId7" Type="http://schemas.openxmlformats.org/officeDocument/2006/relationships/hyperlink" Target="https://drive.google.com/open?id=1hPvYgO868t1IVrGBawU7bB6Y4qJemcvh" TargetMode="External"/><Relationship Id="rId71" Type="http://schemas.openxmlformats.org/officeDocument/2006/relationships/hyperlink" Target="https://drive.google.com/open?id=1KzlN-PUd_vcRq6fFf5y3w7XjCxS8lSVK" TargetMode="External"/><Relationship Id="rId2" Type="http://schemas.openxmlformats.org/officeDocument/2006/relationships/hyperlink" Target="http://phages.wustl.edu/starterator/" TargetMode="External"/><Relationship Id="rId29" Type="http://schemas.openxmlformats.org/officeDocument/2006/relationships/hyperlink" Target="https://drive.google.com/open?id=1R4FgRtzcOqIOiV0Li5OZzAMkTjtGmXug" TargetMode="External"/><Relationship Id="rId24" Type="http://schemas.openxmlformats.org/officeDocument/2006/relationships/hyperlink" Target="https://drive.google.com/open?id=1vwAUwldLwjQbeFpdxbFu_A2JFg0kHteg" TargetMode="External"/><Relationship Id="rId40" Type="http://schemas.openxmlformats.org/officeDocument/2006/relationships/hyperlink" Target="https://drive.google.com/open?id=10kh1-jCoQVJSkEDWo2LkeDt7GuUusNoO&amp;usp=drive_copy" TargetMode="External"/><Relationship Id="rId45" Type="http://schemas.openxmlformats.org/officeDocument/2006/relationships/hyperlink" Target="https://drive.google.com/open?id=1f8E8c6YVvHUMN9-j8r5Fuml1xu1JUg9R" TargetMode="External"/><Relationship Id="rId66" Type="http://schemas.openxmlformats.org/officeDocument/2006/relationships/hyperlink" Target="https://drive.google.com/open?id=16fa79GFIJamZEjFhmJupFryZ0Vb1oyd9" TargetMode="External"/><Relationship Id="rId87" Type="http://schemas.openxmlformats.org/officeDocument/2006/relationships/hyperlink" Target="https://drive.google.com/open?id=14iijuT0mbjmfApDl4Asek58OhmGkDpVB" TargetMode="External"/><Relationship Id="rId61" Type="http://schemas.openxmlformats.org/officeDocument/2006/relationships/hyperlink" Target="https://drive.google.com/open?id=1WjZPYVRLec3QGtfqMTZns3OLp98Kz5ah" TargetMode="External"/><Relationship Id="rId82" Type="http://schemas.openxmlformats.org/officeDocument/2006/relationships/hyperlink" Target="https://drive.google.com/open?id=1-ASNTeJUgFv1qfYdnksXsEH5q73h7gqD&amp;usp=drive_copy" TargetMode="External"/><Relationship Id="rId19" Type="http://schemas.openxmlformats.org/officeDocument/2006/relationships/hyperlink" Target="https://drive.google.com/open?id=12981Ixu4XcgYg5u7f_kAZz5SL3L7-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2"/>
  <sheetViews>
    <sheetView tabSelected="1" workbookViewId="0">
      <pane ySplit="1" topLeftCell="A2" activePane="bottomLeft" state="frozen"/>
      <selection pane="bottomLeft" activeCell="P10" sqref="P10"/>
    </sheetView>
  </sheetViews>
  <sheetFormatPr defaultColWidth="12.5703125" defaultRowHeight="15.75" customHeight="1"/>
  <cols>
    <col min="5" max="5" width="18.28515625" customWidth="1"/>
    <col min="18" max="18" width="43.28515625" customWidth="1"/>
    <col min="19" max="19" width="114.140625" customWidth="1"/>
    <col min="20" max="20" width="53.5703125" customWidth="1"/>
    <col min="21" max="21" width="38.5703125" customWidth="1"/>
    <col min="22" max="22" width="40.85546875" customWidth="1"/>
    <col min="23" max="23" width="63.28515625" customWidth="1"/>
    <col min="24" max="24" width="77.42578125" customWidth="1"/>
    <col min="27" max="27" width="73.7109375" customWidth="1"/>
    <col min="28" max="28" width="45.85546875" customWidth="1"/>
  </cols>
  <sheetData>
    <row r="1" spans="1:2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4" t="s">
        <v>24</v>
      </c>
      <c r="Z1" s="5" t="s">
        <v>25</v>
      </c>
      <c r="AA1" s="2" t="s">
        <v>26</v>
      </c>
      <c r="AB1" s="2" t="s">
        <v>27</v>
      </c>
      <c r="AC1" s="1"/>
    </row>
    <row r="2" spans="1:29" ht="15.75" customHeight="1">
      <c r="A2" s="6"/>
      <c r="B2" s="7">
        <v>1</v>
      </c>
      <c r="C2" s="8" t="s">
        <v>28</v>
      </c>
      <c r="D2" s="8" t="s">
        <v>29</v>
      </c>
      <c r="E2" s="7" t="s">
        <v>30</v>
      </c>
      <c r="F2" s="9">
        <v>606</v>
      </c>
      <c r="G2" s="9">
        <v>998</v>
      </c>
      <c r="H2" s="7">
        <v>606</v>
      </c>
      <c r="I2" s="7">
        <v>998</v>
      </c>
      <c r="J2" s="7">
        <v>0</v>
      </c>
      <c r="K2" s="7">
        <v>0</v>
      </c>
      <c r="L2" s="7" t="s">
        <v>31</v>
      </c>
      <c r="M2" s="7" t="s">
        <v>32</v>
      </c>
      <c r="N2" s="7">
        <v>393</v>
      </c>
      <c r="O2" s="7">
        <f t="shared" ref="O2:O4" si="0">N2/3</f>
        <v>131</v>
      </c>
      <c r="P2" s="6"/>
      <c r="Q2" s="7" t="s">
        <v>33</v>
      </c>
      <c r="R2" s="7" t="s">
        <v>34</v>
      </c>
      <c r="S2" s="7" t="s">
        <v>35</v>
      </c>
      <c r="T2" s="7" t="s">
        <v>36</v>
      </c>
      <c r="U2" s="7" t="s">
        <v>37</v>
      </c>
      <c r="V2" s="7" t="s">
        <v>38</v>
      </c>
      <c r="W2" s="7" t="s">
        <v>39</v>
      </c>
      <c r="X2" s="7" t="s">
        <v>40</v>
      </c>
      <c r="Y2" s="10" t="s">
        <v>41</v>
      </c>
      <c r="Z2" s="6"/>
      <c r="AA2" s="6"/>
      <c r="AB2" s="7" t="s">
        <v>42</v>
      </c>
    </row>
    <row r="3" spans="1:29" ht="15.75" customHeight="1">
      <c r="A3" s="6"/>
      <c r="B3" s="7">
        <v>2</v>
      </c>
      <c r="C3" s="8" t="s">
        <v>28</v>
      </c>
      <c r="D3" s="8" t="s">
        <v>43</v>
      </c>
      <c r="E3" s="11" t="s">
        <v>44</v>
      </c>
      <c r="F3" s="9">
        <v>979</v>
      </c>
      <c r="G3" s="9">
        <v>1392</v>
      </c>
      <c r="H3" s="7">
        <v>979</v>
      </c>
      <c r="I3" s="7">
        <v>1392</v>
      </c>
      <c r="J3" s="7">
        <v>0</v>
      </c>
      <c r="K3" s="7">
        <v>0</v>
      </c>
      <c r="L3" s="7">
        <v>-20</v>
      </c>
      <c r="M3" s="7" t="s">
        <v>32</v>
      </c>
      <c r="N3" s="7">
        <v>414</v>
      </c>
      <c r="O3" s="7">
        <f t="shared" si="0"/>
        <v>138</v>
      </c>
      <c r="P3" s="6"/>
      <c r="Q3" s="7" t="s">
        <v>33</v>
      </c>
      <c r="R3" s="7" t="s">
        <v>45</v>
      </c>
      <c r="S3" s="7" t="s">
        <v>46</v>
      </c>
      <c r="T3" s="7" t="s">
        <v>47</v>
      </c>
      <c r="U3" s="7" t="s">
        <v>48</v>
      </c>
      <c r="V3" s="7" t="s">
        <v>49</v>
      </c>
      <c r="W3" s="7" t="s">
        <v>50</v>
      </c>
      <c r="X3" s="7" t="s">
        <v>51</v>
      </c>
      <c r="Y3" s="10" t="s">
        <v>52</v>
      </c>
      <c r="Z3" s="6"/>
      <c r="AA3" s="6"/>
      <c r="AB3" s="6"/>
    </row>
    <row r="4" spans="1:29" ht="15.75" customHeight="1">
      <c r="A4" s="6"/>
      <c r="B4" s="7">
        <v>3</v>
      </c>
      <c r="C4" s="8" t="s">
        <v>28</v>
      </c>
      <c r="D4" s="8" t="s">
        <v>53</v>
      </c>
      <c r="E4" s="11" t="s">
        <v>54</v>
      </c>
      <c r="F4" s="9">
        <v>1414</v>
      </c>
      <c r="G4" s="9">
        <v>2385</v>
      </c>
      <c r="H4" s="7">
        <v>1414</v>
      </c>
      <c r="I4" s="7">
        <v>2385</v>
      </c>
      <c r="J4" s="7">
        <v>0</v>
      </c>
      <c r="K4" s="7">
        <v>0</v>
      </c>
      <c r="L4" s="7">
        <v>21</v>
      </c>
      <c r="M4" s="7" t="s">
        <v>32</v>
      </c>
      <c r="N4" s="7">
        <v>972</v>
      </c>
      <c r="O4" s="7">
        <f t="shared" si="0"/>
        <v>324</v>
      </c>
      <c r="P4" s="6"/>
      <c r="Q4" s="7" t="s">
        <v>55</v>
      </c>
      <c r="R4" s="7" t="s">
        <v>56</v>
      </c>
      <c r="S4" s="7" t="s">
        <v>57</v>
      </c>
      <c r="T4" s="7" t="s">
        <v>58</v>
      </c>
      <c r="U4" s="7" t="s">
        <v>59</v>
      </c>
      <c r="V4" s="7" t="s">
        <v>60</v>
      </c>
      <c r="W4" s="7" t="s">
        <v>61</v>
      </c>
      <c r="X4" s="7" t="s">
        <v>51</v>
      </c>
      <c r="Y4" s="10" t="s">
        <v>62</v>
      </c>
      <c r="Z4" s="6"/>
      <c r="AA4" s="6"/>
      <c r="AB4" s="6"/>
    </row>
    <row r="5" spans="1:29">
      <c r="A5" s="6"/>
      <c r="B5" s="7">
        <v>4</v>
      </c>
      <c r="C5" s="7" t="s">
        <v>63</v>
      </c>
      <c r="D5" s="7" t="s">
        <v>63</v>
      </c>
      <c r="E5" s="7" t="s">
        <v>30</v>
      </c>
      <c r="F5" s="7" t="s">
        <v>64</v>
      </c>
      <c r="G5" s="7" t="s">
        <v>64</v>
      </c>
      <c r="H5" s="7">
        <v>2382</v>
      </c>
      <c r="I5" s="7">
        <v>2537</v>
      </c>
      <c r="J5" s="7" t="s">
        <v>64</v>
      </c>
      <c r="K5" s="7" t="s">
        <v>64</v>
      </c>
      <c r="L5" s="7">
        <v>-4</v>
      </c>
      <c r="M5" s="7" t="s">
        <v>32</v>
      </c>
      <c r="N5" s="7">
        <v>156</v>
      </c>
      <c r="O5" s="7">
        <v>52</v>
      </c>
      <c r="P5" s="6"/>
      <c r="Q5" s="7" t="s">
        <v>33</v>
      </c>
      <c r="R5" s="7" t="s">
        <v>65</v>
      </c>
      <c r="S5" s="7" t="s">
        <v>66</v>
      </c>
      <c r="T5" s="7" t="s">
        <v>67</v>
      </c>
      <c r="U5" s="7" t="s">
        <v>68</v>
      </c>
      <c r="V5" s="7" t="s">
        <v>69</v>
      </c>
      <c r="W5" s="7" t="s">
        <v>70</v>
      </c>
      <c r="X5" s="7" t="s">
        <v>71</v>
      </c>
      <c r="Y5" s="7" t="s">
        <v>64</v>
      </c>
      <c r="Z5" s="6"/>
      <c r="AA5" s="7" t="s">
        <v>72</v>
      </c>
      <c r="AB5" s="6"/>
    </row>
    <row r="6" spans="1:29" ht="15.75" customHeight="1">
      <c r="A6" s="6"/>
      <c r="B6" s="7">
        <v>5</v>
      </c>
      <c r="C6" s="8" t="s">
        <v>28</v>
      </c>
      <c r="D6" s="8" t="s">
        <v>73</v>
      </c>
      <c r="E6" s="7" t="s">
        <v>30</v>
      </c>
      <c r="F6" s="9">
        <v>2530</v>
      </c>
      <c r="G6" s="9">
        <v>2928</v>
      </c>
      <c r="H6" s="7">
        <v>2530</v>
      </c>
      <c r="I6" s="7">
        <v>2928</v>
      </c>
      <c r="J6" s="7">
        <v>0</v>
      </c>
      <c r="K6" s="7">
        <v>0</v>
      </c>
      <c r="L6" s="7">
        <v>-8</v>
      </c>
      <c r="M6" s="7" t="s">
        <v>32</v>
      </c>
      <c r="N6" s="7">
        <v>399</v>
      </c>
      <c r="O6" s="7">
        <f t="shared" ref="O6:O92" si="1">N6/3</f>
        <v>133</v>
      </c>
      <c r="P6" s="6"/>
      <c r="Q6" s="7" t="s">
        <v>33</v>
      </c>
      <c r="R6" s="7" t="s">
        <v>74</v>
      </c>
      <c r="S6" s="7" t="s">
        <v>75</v>
      </c>
      <c r="T6" s="7" t="s">
        <v>76</v>
      </c>
      <c r="U6" s="7" t="s">
        <v>77</v>
      </c>
      <c r="V6" s="7" t="s">
        <v>78</v>
      </c>
      <c r="W6" s="7" t="s">
        <v>79</v>
      </c>
      <c r="X6" s="7" t="s">
        <v>80</v>
      </c>
      <c r="Y6" s="10" t="s">
        <v>81</v>
      </c>
      <c r="Z6" s="6"/>
      <c r="AA6" s="6"/>
      <c r="AB6" s="6"/>
    </row>
    <row r="7" spans="1:29" ht="15.75" customHeight="1">
      <c r="A7" s="6"/>
      <c r="B7" s="7">
        <v>6</v>
      </c>
      <c r="C7" s="8" t="s">
        <v>28</v>
      </c>
      <c r="D7" s="8" t="s">
        <v>29</v>
      </c>
      <c r="E7" s="7" t="s">
        <v>30</v>
      </c>
      <c r="F7" s="9">
        <v>2934</v>
      </c>
      <c r="G7" s="9">
        <v>3410</v>
      </c>
      <c r="H7" s="7">
        <v>2934</v>
      </c>
      <c r="I7" s="7">
        <v>3410</v>
      </c>
      <c r="J7" s="7">
        <v>0</v>
      </c>
      <c r="K7" s="7">
        <v>0</v>
      </c>
      <c r="L7" s="7">
        <v>5</v>
      </c>
      <c r="M7" s="7" t="s">
        <v>82</v>
      </c>
      <c r="N7" s="7">
        <v>477</v>
      </c>
      <c r="O7" s="7">
        <f t="shared" si="1"/>
        <v>159</v>
      </c>
      <c r="P7" s="6"/>
      <c r="Q7" s="7" t="s">
        <v>33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51</v>
      </c>
      <c r="Y7" s="10" t="s">
        <v>89</v>
      </c>
      <c r="Z7" s="6"/>
      <c r="AA7" s="6"/>
      <c r="AB7" s="7" t="s">
        <v>42</v>
      </c>
    </row>
    <row r="8" spans="1:29" ht="15.75" customHeight="1">
      <c r="A8" s="6"/>
      <c r="B8" s="7">
        <v>7</v>
      </c>
      <c r="C8" s="8" t="s">
        <v>28</v>
      </c>
      <c r="D8" s="8" t="s">
        <v>43</v>
      </c>
      <c r="E8" s="11" t="s">
        <v>90</v>
      </c>
      <c r="F8" s="9">
        <v>3427</v>
      </c>
      <c r="G8" s="9">
        <v>5175</v>
      </c>
      <c r="H8" s="7">
        <v>3427</v>
      </c>
      <c r="I8" s="7">
        <v>5175</v>
      </c>
      <c r="J8" s="7">
        <v>0</v>
      </c>
      <c r="K8" s="7">
        <v>0</v>
      </c>
      <c r="L8" s="7">
        <v>16</v>
      </c>
      <c r="M8" s="7" t="s">
        <v>32</v>
      </c>
      <c r="N8" s="7">
        <v>1749</v>
      </c>
      <c r="O8" s="7">
        <f t="shared" si="1"/>
        <v>583</v>
      </c>
      <c r="P8" s="6"/>
      <c r="Q8" s="7" t="s">
        <v>33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51</v>
      </c>
      <c r="Y8" s="10" t="s">
        <v>97</v>
      </c>
      <c r="Z8" s="6"/>
      <c r="AA8" s="6"/>
      <c r="AB8" s="6"/>
    </row>
    <row r="9" spans="1:29" ht="15.75" customHeight="1">
      <c r="A9" s="6"/>
      <c r="B9" s="7">
        <v>8</v>
      </c>
      <c r="C9" s="8" t="s">
        <v>28</v>
      </c>
      <c r="D9" s="8" t="s">
        <v>53</v>
      </c>
      <c r="E9" s="11" t="s">
        <v>98</v>
      </c>
      <c r="F9" s="9">
        <v>5172</v>
      </c>
      <c r="G9" s="9">
        <v>6248</v>
      </c>
      <c r="H9" s="7">
        <v>5172</v>
      </c>
      <c r="I9" s="7">
        <v>6248</v>
      </c>
      <c r="J9" s="7">
        <v>0</v>
      </c>
      <c r="K9" s="7">
        <v>0</v>
      </c>
      <c r="L9" s="7">
        <v>-4</v>
      </c>
      <c r="M9" s="7" t="s">
        <v>82</v>
      </c>
      <c r="N9" s="7">
        <v>1077</v>
      </c>
      <c r="O9" s="7">
        <f t="shared" si="1"/>
        <v>359</v>
      </c>
      <c r="P9" s="6"/>
      <c r="Q9" s="7" t="s">
        <v>33</v>
      </c>
      <c r="R9" s="7" t="s">
        <v>99</v>
      </c>
      <c r="S9" s="7" t="s">
        <v>100</v>
      </c>
      <c r="T9" s="7" t="s">
        <v>101</v>
      </c>
      <c r="U9" s="7" t="s">
        <v>102</v>
      </c>
      <c r="V9" s="7" t="s">
        <v>103</v>
      </c>
      <c r="W9" s="7" t="s">
        <v>104</v>
      </c>
      <c r="X9" s="7" t="s">
        <v>105</v>
      </c>
      <c r="Y9" s="10" t="s">
        <v>106</v>
      </c>
      <c r="Z9" s="6"/>
      <c r="AA9" s="6"/>
      <c r="AB9" s="6"/>
    </row>
    <row r="10" spans="1:29" ht="15.75" customHeight="1">
      <c r="A10" s="6"/>
      <c r="B10" s="7">
        <v>9</v>
      </c>
      <c r="C10" s="8" t="s">
        <v>28</v>
      </c>
      <c r="D10" s="8" t="s">
        <v>73</v>
      </c>
      <c r="E10" s="7" t="s">
        <v>30</v>
      </c>
      <c r="F10" s="9">
        <v>6238</v>
      </c>
      <c r="G10" s="9">
        <v>6501</v>
      </c>
      <c r="H10" s="7">
        <v>6238</v>
      </c>
      <c r="I10" s="7">
        <v>6501</v>
      </c>
      <c r="J10" s="7">
        <v>0</v>
      </c>
      <c r="K10" s="7">
        <v>0</v>
      </c>
      <c r="L10" s="7">
        <v>-11</v>
      </c>
      <c r="M10" s="7" t="s">
        <v>32</v>
      </c>
      <c r="N10" s="7">
        <v>264</v>
      </c>
      <c r="O10" s="7">
        <f t="shared" si="1"/>
        <v>88</v>
      </c>
      <c r="P10" s="6"/>
      <c r="Q10" s="7" t="s">
        <v>33</v>
      </c>
      <c r="R10" s="7" t="s">
        <v>107</v>
      </c>
      <c r="S10" s="7" t="s">
        <v>108</v>
      </c>
      <c r="T10" s="7" t="s">
        <v>109</v>
      </c>
      <c r="U10" s="7" t="s">
        <v>110</v>
      </c>
      <c r="V10" s="7" t="s">
        <v>111</v>
      </c>
      <c r="W10" s="7" t="s">
        <v>112</v>
      </c>
      <c r="X10" s="7" t="s">
        <v>51</v>
      </c>
      <c r="Y10" s="10" t="s">
        <v>113</v>
      </c>
      <c r="Z10" s="6"/>
      <c r="AA10" s="6"/>
      <c r="AB10" s="6"/>
    </row>
    <row r="11" spans="1:29" ht="15.75" customHeight="1">
      <c r="A11" s="6"/>
      <c r="B11" s="7">
        <v>10</v>
      </c>
      <c r="C11" s="8" t="s">
        <v>28</v>
      </c>
      <c r="D11" s="8" t="s">
        <v>29</v>
      </c>
      <c r="E11" s="7" t="s">
        <v>30</v>
      </c>
      <c r="F11" s="9">
        <v>6498</v>
      </c>
      <c r="G11" s="9">
        <v>6881</v>
      </c>
      <c r="H11" s="7">
        <v>6498</v>
      </c>
      <c r="I11" s="7">
        <v>6881</v>
      </c>
      <c r="J11" s="7">
        <v>0</v>
      </c>
      <c r="K11" s="7">
        <v>0</v>
      </c>
      <c r="L11" s="7">
        <v>-4</v>
      </c>
      <c r="M11" s="7" t="s">
        <v>32</v>
      </c>
      <c r="N11" s="7">
        <v>384</v>
      </c>
      <c r="O11" s="7">
        <f t="shared" si="1"/>
        <v>128</v>
      </c>
      <c r="P11" s="6"/>
      <c r="Q11" s="7" t="s">
        <v>33</v>
      </c>
      <c r="R11" s="7" t="s">
        <v>114</v>
      </c>
      <c r="S11" s="7" t="s">
        <v>115</v>
      </c>
      <c r="T11" s="7" t="s">
        <v>116</v>
      </c>
      <c r="U11" s="7" t="s">
        <v>117</v>
      </c>
      <c r="V11" s="7" t="s">
        <v>118</v>
      </c>
      <c r="W11" s="7" t="s">
        <v>119</v>
      </c>
      <c r="X11" s="7" t="s">
        <v>51</v>
      </c>
      <c r="Y11" s="10" t="s">
        <v>120</v>
      </c>
      <c r="Z11" s="6"/>
      <c r="AA11" s="6"/>
      <c r="AB11" s="7" t="s">
        <v>42</v>
      </c>
    </row>
    <row r="12" spans="1:29" ht="15.75" customHeight="1">
      <c r="A12" s="6"/>
      <c r="B12" s="7">
        <v>11</v>
      </c>
      <c r="C12" s="8" t="s">
        <v>28</v>
      </c>
      <c r="D12" s="8" t="s">
        <v>43</v>
      </c>
      <c r="E12" s="7" t="s">
        <v>30</v>
      </c>
      <c r="F12" s="9">
        <v>6884</v>
      </c>
      <c r="G12" s="9">
        <v>7528</v>
      </c>
      <c r="H12" s="7">
        <v>6884</v>
      </c>
      <c r="I12" s="7">
        <v>7528</v>
      </c>
      <c r="J12" s="7">
        <v>0</v>
      </c>
      <c r="K12" s="7">
        <v>0</v>
      </c>
      <c r="L12" s="7">
        <v>2</v>
      </c>
      <c r="M12" s="7" t="s">
        <v>32</v>
      </c>
      <c r="N12" s="7">
        <v>645</v>
      </c>
      <c r="O12" s="7">
        <f t="shared" si="1"/>
        <v>215</v>
      </c>
      <c r="P12" s="6"/>
      <c r="Q12" s="7" t="s">
        <v>33</v>
      </c>
      <c r="R12" s="7" t="s">
        <v>121</v>
      </c>
      <c r="S12" s="7" t="s">
        <v>122</v>
      </c>
      <c r="T12" s="7" t="s">
        <v>123</v>
      </c>
      <c r="U12" s="7" t="s">
        <v>124</v>
      </c>
      <c r="V12" s="7" t="s">
        <v>125</v>
      </c>
      <c r="W12" s="7" t="s">
        <v>126</v>
      </c>
      <c r="X12" s="7" t="s">
        <v>51</v>
      </c>
      <c r="Y12" s="10" t="s">
        <v>127</v>
      </c>
      <c r="Z12" s="6"/>
      <c r="AA12" s="6"/>
      <c r="AB12" s="6"/>
    </row>
    <row r="13" spans="1:29" ht="15.75" customHeight="1">
      <c r="A13" s="6"/>
      <c r="B13" s="7">
        <v>12</v>
      </c>
      <c r="C13" s="8" t="s">
        <v>29</v>
      </c>
      <c r="D13" s="8" t="s">
        <v>53</v>
      </c>
      <c r="E13" s="7" t="s">
        <v>30</v>
      </c>
      <c r="F13" s="9">
        <v>7531</v>
      </c>
      <c r="G13" s="9">
        <v>8061</v>
      </c>
      <c r="H13" s="7">
        <v>7531</v>
      </c>
      <c r="I13" s="7">
        <v>8061</v>
      </c>
      <c r="J13" s="7">
        <v>0</v>
      </c>
      <c r="K13" s="7">
        <v>0</v>
      </c>
      <c r="L13" s="7">
        <v>2</v>
      </c>
      <c r="M13" s="7" t="s">
        <v>32</v>
      </c>
      <c r="N13" s="7">
        <v>531</v>
      </c>
      <c r="O13" s="7">
        <f t="shared" si="1"/>
        <v>177</v>
      </c>
      <c r="P13" s="6"/>
      <c r="Q13" s="7" t="s">
        <v>33</v>
      </c>
      <c r="R13" s="7" t="s">
        <v>128</v>
      </c>
      <c r="S13" s="7" t="s">
        <v>129</v>
      </c>
      <c r="T13" s="7" t="s">
        <v>130</v>
      </c>
      <c r="U13" s="7" t="s">
        <v>124</v>
      </c>
      <c r="V13" s="7" t="s">
        <v>131</v>
      </c>
      <c r="W13" s="7" t="s">
        <v>132</v>
      </c>
      <c r="X13" s="7" t="s">
        <v>133</v>
      </c>
      <c r="Y13" s="10" t="s">
        <v>134</v>
      </c>
      <c r="Z13" s="6"/>
      <c r="AA13" s="7" t="s">
        <v>135</v>
      </c>
      <c r="AB13" s="6"/>
    </row>
    <row r="14" spans="1:29" ht="15.75" customHeight="1">
      <c r="A14" s="6"/>
      <c r="B14" s="7">
        <v>13</v>
      </c>
      <c r="C14" s="8" t="s">
        <v>29</v>
      </c>
      <c r="D14" s="8" t="s">
        <v>73</v>
      </c>
      <c r="E14" s="7" t="s">
        <v>136</v>
      </c>
      <c r="F14" s="9">
        <v>8096</v>
      </c>
      <c r="G14" s="9">
        <v>9349</v>
      </c>
      <c r="H14" s="7">
        <v>8096</v>
      </c>
      <c r="I14" s="7">
        <v>9349</v>
      </c>
      <c r="J14" s="7">
        <v>0</v>
      </c>
      <c r="K14" s="7">
        <v>0</v>
      </c>
      <c r="L14" s="7">
        <v>34</v>
      </c>
      <c r="M14" s="7" t="s">
        <v>32</v>
      </c>
      <c r="N14" s="7">
        <v>1254</v>
      </c>
      <c r="O14" s="7">
        <f t="shared" si="1"/>
        <v>418</v>
      </c>
      <c r="P14" s="6"/>
      <c r="Q14" s="7" t="s">
        <v>33</v>
      </c>
      <c r="R14" s="7" t="s">
        <v>137</v>
      </c>
      <c r="S14" s="7" t="s">
        <v>138</v>
      </c>
      <c r="T14" s="7" t="s">
        <v>139</v>
      </c>
      <c r="U14" s="7" t="s">
        <v>140</v>
      </c>
      <c r="V14" s="7" t="s">
        <v>118</v>
      </c>
      <c r="W14" s="7" t="s">
        <v>141</v>
      </c>
      <c r="X14" s="7" t="s">
        <v>142</v>
      </c>
      <c r="Y14" s="10" t="s">
        <v>143</v>
      </c>
      <c r="Z14" s="6"/>
      <c r="AA14" s="7" t="s">
        <v>144</v>
      </c>
      <c r="AB14" s="6"/>
    </row>
    <row r="15" spans="1:29" ht="15.75" customHeight="1">
      <c r="A15" s="6"/>
      <c r="B15" s="7">
        <v>14</v>
      </c>
      <c r="C15" s="8" t="s">
        <v>29</v>
      </c>
      <c r="D15" s="8" t="s">
        <v>28</v>
      </c>
      <c r="E15" s="7" t="s">
        <v>145</v>
      </c>
      <c r="F15" s="9">
        <v>9372</v>
      </c>
      <c r="G15" s="9">
        <v>11534</v>
      </c>
      <c r="H15" s="7">
        <v>9372</v>
      </c>
      <c r="I15" s="7">
        <v>11534</v>
      </c>
      <c r="J15" s="7">
        <v>0</v>
      </c>
      <c r="K15" s="7">
        <v>0</v>
      </c>
      <c r="L15" s="7">
        <v>22</v>
      </c>
      <c r="M15" s="7" t="s">
        <v>82</v>
      </c>
      <c r="N15" s="7">
        <v>2163</v>
      </c>
      <c r="O15" s="7">
        <f t="shared" si="1"/>
        <v>721</v>
      </c>
      <c r="P15" s="6"/>
      <c r="Q15" s="7" t="s">
        <v>33</v>
      </c>
      <c r="R15" s="7" t="s">
        <v>146</v>
      </c>
      <c r="S15" s="7" t="s">
        <v>147</v>
      </c>
      <c r="T15" s="7" t="s">
        <v>148</v>
      </c>
      <c r="U15" s="7" t="s">
        <v>149</v>
      </c>
      <c r="V15" s="7" t="s">
        <v>150</v>
      </c>
      <c r="W15" s="7" t="s">
        <v>151</v>
      </c>
      <c r="X15" s="7" t="s">
        <v>152</v>
      </c>
      <c r="Y15" s="10" t="s">
        <v>153</v>
      </c>
      <c r="Z15" s="6"/>
      <c r="AA15" s="7" t="s">
        <v>154</v>
      </c>
      <c r="AB15" s="6"/>
    </row>
    <row r="16" spans="1:29" ht="15.75" customHeight="1">
      <c r="A16" s="6"/>
      <c r="B16" s="7">
        <v>15</v>
      </c>
      <c r="C16" s="8" t="s">
        <v>29</v>
      </c>
      <c r="D16" s="8" t="s">
        <v>43</v>
      </c>
      <c r="E16" s="7" t="s">
        <v>30</v>
      </c>
      <c r="F16" s="9">
        <v>11545</v>
      </c>
      <c r="G16" s="9">
        <v>11889</v>
      </c>
      <c r="H16" s="7">
        <v>11545</v>
      </c>
      <c r="I16" s="7">
        <v>11889</v>
      </c>
      <c r="J16" s="7">
        <v>0</v>
      </c>
      <c r="K16" s="7">
        <v>0</v>
      </c>
      <c r="L16" s="7">
        <v>10</v>
      </c>
      <c r="M16" s="7" t="s">
        <v>82</v>
      </c>
      <c r="N16" s="7">
        <v>345</v>
      </c>
      <c r="O16" s="7">
        <f t="shared" si="1"/>
        <v>115</v>
      </c>
      <c r="P16" s="6"/>
      <c r="Q16" s="7" t="s">
        <v>33</v>
      </c>
      <c r="R16" s="7" t="s">
        <v>155</v>
      </c>
      <c r="S16" s="7" t="s">
        <v>156</v>
      </c>
      <c r="T16" s="7" t="s">
        <v>157</v>
      </c>
      <c r="U16" s="7" t="s">
        <v>158</v>
      </c>
      <c r="V16" s="7" t="s">
        <v>159</v>
      </c>
      <c r="W16" s="7" t="s">
        <v>160</v>
      </c>
      <c r="X16" s="7" t="s">
        <v>161</v>
      </c>
      <c r="Y16" s="10" t="s">
        <v>162</v>
      </c>
      <c r="Z16" s="6"/>
      <c r="AA16" s="7" t="s">
        <v>135</v>
      </c>
      <c r="AB16" s="6"/>
    </row>
    <row r="17" spans="1:28" ht="15.75" customHeight="1">
      <c r="A17" s="6"/>
      <c r="B17" s="7">
        <v>16</v>
      </c>
      <c r="C17" s="8" t="s">
        <v>29</v>
      </c>
      <c r="D17" s="8" t="s">
        <v>53</v>
      </c>
      <c r="E17" s="7" t="s">
        <v>163</v>
      </c>
      <c r="F17" s="9">
        <v>12032</v>
      </c>
      <c r="G17" s="9">
        <v>12160</v>
      </c>
      <c r="H17" s="7">
        <v>11942</v>
      </c>
      <c r="I17" s="7">
        <v>12160</v>
      </c>
      <c r="J17" s="7">
        <f>G17-F17</f>
        <v>128</v>
      </c>
      <c r="K17" s="7">
        <v>0</v>
      </c>
      <c r="L17" s="7">
        <v>52</v>
      </c>
      <c r="M17" s="7" t="s">
        <v>32</v>
      </c>
      <c r="N17" s="7">
        <v>219</v>
      </c>
      <c r="O17" s="7">
        <f t="shared" si="1"/>
        <v>73</v>
      </c>
      <c r="P17" s="6"/>
      <c r="Q17" s="7" t="s">
        <v>33</v>
      </c>
      <c r="R17" s="7" t="s">
        <v>164</v>
      </c>
      <c r="S17" s="7" t="s">
        <v>165</v>
      </c>
      <c r="T17" s="7" t="s">
        <v>166</v>
      </c>
      <c r="U17" s="7" t="s">
        <v>167</v>
      </c>
      <c r="V17" s="7" t="s">
        <v>168</v>
      </c>
      <c r="W17" s="7" t="s">
        <v>169</v>
      </c>
      <c r="X17" s="7" t="s">
        <v>170</v>
      </c>
      <c r="Y17" s="10" t="s">
        <v>171</v>
      </c>
      <c r="Z17" s="6"/>
      <c r="AA17" s="7" t="s">
        <v>172</v>
      </c>
      <c r="AB17" s="6"/>
    </row>
    <row r="18" spans="1:28" ht="15.75" customHeight="1">
      <c r="A18" s="6"/>
      <c r="B18" s="7">
        <v>17</v>
      </c>
      <c r="C18" s="12" t="s">
        <v>29</v>
      </c>
      <c r="D18" s="8" t="s">
        <v>73</v>
      </c>
      <c r="E18" s="7" t="s">
        <v>173</v>
      </c>
      <c r="F18" s="9">
        <v>12171</v>
      </c>
      <c r="G18" s="9">
        <v>13037</v>
      </c>
      <c r="H18" s="7">
        <v>12171</v>
      </c>
      <c r="I18" s="7">
        <v>13027</v>
      </c>
      <c r="J18" s="7">
        <v>0</v>
      </c>
      <c r="K18" s="7">
        <v>0</v>
      </c>
      <c r="L18" s="7">
        <v>10</v>
      </c>
      <c r="M18" s="7" t="s">
        <v>32</v>
      </c>
      <c r="N18" s="7">
        <v>867</v>
      </c>
      <c r="O18" s="7">
        <f t="shared" si="1"/>
        <v>289</v>
      </c>
      <c r="P18" s="6"/>
      <c r="Q18" s="7" t="s">
        <v>33</v>
      </c>
      <c r="R18" s="7" t="s">
        <v>174</v>
      </c>
      <c r="S18" s="7" t="s">
        <v>175</v>
      </c>
      <c r="T18" s="7" t="s">
        <v>176</v>
      </c>
      <c r="U18" s="7" t="s">
        <v>158</v>
      </c>
      <c r="V18" s="7" t="s">
        <v>177</v>
      </c>
      <c r="W18" s="7" t="s">
        <v>178</v>
      </c>
      <c r="X18" s="7" t="s">
        <v>179</v>
      </c>
      <c r="Y18" s="10" t="s">
        <v>180</v>
      </c>
      <c r="Z18" s="6"/>
      <c r="AA18" s="7" t="s">
        <v>181</v>
      </c>
      <c r="AB18" s="6"/>
    </row>
    <row r="19" spans="1:28" ht="15.75" customHeight="1">
      <c r="A19" s="6"/>
      <c r="B19" s="7">
        <v>18</v>
      </c>
      <c r="C19" s="8" t="s">
        <v>29</v>
      </c>
      <c r="D19" s="8" t="s">
        <v>28</v>
      </c>
      <c r="E19" s="7" t="s">
        <v>30</v>
      </c>
      <c r="F19" s="9">
        <v>13064</v>
      </c>
      <c r="G19" s="9">
        <v>13609</v>
      </c>
      <c r="H19" s="7">
        <v>13064</v>
      </c>
      <c r="I19" s="7">
        <v>13609</v>
      </c>
      <c r="J19" s="7">
        <v>0</v>
      </c>
      <c r="K19" s="7">
        <v>0</v>
      </c>
      <c r="L19" s="7">
        <v>26</v>
      </c>
      <c r="M19" s="7" t="s">
        <v>32</v>
      </c>
      <c r="N19" s="7">
        <v>546</v>
      </c>
      <c r="O19" s="7">
        <f t="shared" si="1"/>
        <v>182</v>
      </c>
      <c r="P19" s="6"/>
      <c r="Q19" s="7" t="s">
        <v>33</v>
      </c>
      <c r="R19" s="7" t="s">
        <v>182</v>
      </c>
      <c r="S19" s="7" t="s">
        <v>183</v>
      </c>
      <c r="T19" s="7" t="s">
        <v>184</v>
      </c>
      <c r="U19" s="7" t="s">
        <v>185</v>
      </c>
      <c r="V19" s="7" t="s">
        <v>95</v>
      </c>
      <c r="W19" s="7" t="s">
        <v>186</v>
      </c>
      <c r="X19" s="7" t="s">
        <v>187</v>
      </c>
      <c r="Y19" s="10" t="s">
        <v>188</v>
      </c>
      <c r="Z19" s="6"/>
      <c r="AA19" s="7" t="s">
        <v>135</v>
      </c>
      <c r="AB19" s="6"/>
    </row>
    <row r="20" spans="1:28" ht="15.75" customHeight="1">
      <c r="A20" s="6"/>
      <c r="B20" s="7">
        <v>19</v>
      </c>
      <c r="C20" s="8" t="s">
        <v>29</v>
      </c>
      <c r="D20" s="8" t="s">
        <v>43</v>
      </c>
      <c r="E20" s="7" t="s">
        <v>173</v>
      </c>
      <c r="F20" s="9">
        <v>13630</v>
      </c>
      <c r="G20" s="9">
        <v>14421</v>
      </c>
      <c r="H20" s="7">
        <v>13630</v>
      </c>
      <c r="I20" s="7">
        <v>14421</v>
      </c>
      <c r="J20" s="7">
        <v>0</v>
      </c>
      <c r="K20" s="7">
        <v>0</v>
      </c>
      <c r="L20" s="7">
        <v>20</v>
      </c>
      <c r="M20" s="7" t="s">
        <v>82</v>
      </c>
      <c r="N20" s="7">
        <v>792</v>
      </c>
      <c r="O20" s="7">
        <f t="shared" si="1"/>
        <v>264</v>
      </c>
      <c r="P20" s="6"/>
      <c r="Q20" s="7" t="s">
        <v>33</v>
      </c>
      <c r="R20" s="7" t="s">
        <v>189</v>
      </c>
      <c r="S20" s="7" t="s">
        <v>190</v>
      </c>
      <c r="T20" s="7" t="s">
        <v>176</v>
      </c>
      <c r="U20" s="7" t="s">
        <v>191</v>
      </c>
      <c r="V20" s="7" t="s">
        <v>192</v>
      </c>
      <c r="W20" s="7" t="s">
        <v>193</v>
      </c>
      <c r="X20" s="7" t="s">
        <v>179</v>
      </c>
      <c r="Y20" s="10" t="s">
        <v>194</v>
      </c>
      <c r="Z20" s="6"/>
      <c r="AA20" s="7" t="s">
        <v>195</v>
      </c>
      <c r="AB20" s="6"/>
    </row>
    <row r="21" spans="1:28" ht="15.75" customHeight="1">
      <c r="A21" s="6"/>
      <c r="B21" s="7">
        <v>20</v>
      </c>
      <c r="C21" s="8" t="s">
        <v>29</v>
      </c>
      <c r="D21" s="8" t="s">
        <v>53</v>
      </c>
      <c r="E21" s="7" t="s">
        <v>30</v>
      </c>
      <c r="F21" s="9">
        <v>14433</v>
      </c>
      <c r="G21" s="9">
        <v>15947</v>
      </c>
      <c r="H21" s="7">
        <v>14433</v>
      </c>
      <c r="I21" s="7">
        <v>15947</v>
      </c>
      <c r="J21" s="7">
        <v>0</v>
      </c>
      <c r="K21" s="7">
        <v>0</v>
      </c>
      <c r="L21" s="7">
        <v>11</v>
      </c>
      <c r="M21" s="7" t="s">
        <v>82</v>
      </c>
      <c r="N21" s="7">
        <v>1515</v>
      </c>
      <c r="O21" s="7">
        <f t="shared" si="1"/>
        <v>505</v>
      </c>
      <c r="P21" s="6"/>
      <c r="Q21" s="7" t="s">
        <v>33</v>
      </c>
      <c r="R21" s="7" t="s">
        <v>196</v>
      </c>
      <c r="S21" s="7" t="s">
        <v>197</v>
      </c>
      <c r="T21" s="7" t="s">
        <v>198</v>
      </c>
      <c r="U21" s="7" t="s">
        <v>199</v>
      </c>
      <c r="V21" s="7" t="s">
        <v>200</v>
      </c>
      <c r="W21" s="7" t="s">
        <v>201</v>
      </c>
      <c r="X21" s="7" t="s">
        <v>202</v>
      </c>
      <c r="Y21" s="10" t="s">
        <v>203</v>
      </c>
      <c r="Z21" s="6"/>
      <c r="AA21" s="7" t="s">
        <v>204</v>
      </c>
      <c r="AB21" s="6"/>
    </row>
    <row r="22" spans="1:28" ht="15.75" customHeight="1">
      <c r="A22" s="6"/>
      <c r="B22" s="7">
        <v>21</v>
      </c>
      <c r="C22" s="8" t="s">
        <v>29</v>
      </c>
      <c r="D22" s="8" t="s">
        <v>73</v>
      </c>
      <c r="E22" s="7" t="s">
        <v>30</v>
      </c>
      <c r="F22" s="9">
        <v>15947</v>
      </c>
      <c r="G22" s="9">
        <v>16261</v>
      </c>
      <c r="H22" s="7">
        <v>15947</v>
      </c>
      <c r="I22" s="7">
        <v>16261</v>
      </c>
      <c r="J22" s="7">
        <v>0</v>
      </c>
      <c r="K22" s="7">
        <v>0</v>
      </c>
      <c r="L22" s="7">
        <v>-1</v>
      </c>
      <c r="M22" s="7" t="s">
        <v>32</v>
      </c>
      <c r="N22" s="7">
        <v>315</v>
      </c>
      <c r="O22" s="7">
        <f t="shared" si="1"/>
        <v>105</v>
      </c>
      <c r="P22" s="6"/>
      <c r="Q22" s="7" t="s">
        <v>33</v>
      </c>
      <c r="R22" s="7" t="s">
        <v>205</v>
      </c>
      <c r="S22" s="7" t="s">
        <v>206</v>
      </c>
      <c r="T22" s="7" t="s">
        <v>207</v>
      </c>
      <c r="U22" s="7" t="s">
        <v>208</v>
      </c>
      <c r="V22" s="7" t="s">
        <v>209</v>
      </c>
      <c r="W22" s="7" t="s">
        <v>210</v>
      </c>
      <c r="X22" s="7" t="s">
        <v>211</v>
      </c>
      <c r="Y22" s="10" t="s">
        <v>212</v>
      </c>
      <c r="Z22" s="6"/>
      <c r="AA22" s="7" t="s">
        <v>135</v>
      </c>
      <c r="AB22" s="6"/>
    </row>
    <row r="23" spans="1:28" ht="15.75" customHeight="1">
      <c r="A23" s="6"/>
      <c r="B23" s="7">
        <v>22</v>
      </c>
      <c r="C23" s="8" t="s">
        <v>43</v>
      </c>
      <c r="D23" s="8" t="s">
        <v>28</v>
      </c>
      <c r="E23" s="7" t="s">
        <v>213</v>
      </c>
      <c r="F23" s="9">
        <v>16271</v>
      </c>
      <c r="G23" s="9">
        <v>16654</v>
      </c>
      <c r="H23" s="7">
        <v>16271</v>
      </c>
      <c r="I23" s="7">
        <v>16654</v>
      </c>
      <c r="J23" s="7">
        <v>0</v>
      </c>
      <c r="K23" s="7">
        <v>0</v>
      </c>
      <c r="L23" s="7">
        <v>9</v>
      </c>
      <c r="M23" s="7" t="s">
        <v>214</v>
      </c>
      <c r="N23" s="7">
        <v>384</v>
      </c>
      <c r="O23" s="7">
        <f t="shared" si="1"/>
        <v>128</v>
      </c>
      <c r="P23" s="6"/>
      <c r="Q23" s="7" t="s">
        <v>33</v>
      </c>
      <c r="R23" s="7" t="s">
        <v>215</v>
      </c>
      <c r="S23" s="7" t="s">
        <v>216</v>
      </c>
      <c r="T23" s="7" t="s">
        <v>217</v>
      </c>
      <c r="U23" s="7" t="s">
        <v>218</v>
      </c>
      <c r="V23" s="7" t="s">
        <v>219</v>
      </c>
      <c r="W23" s="7" t="s">
        <v>220</v>
      </c>
      <c r="X23" s="7" t="s">
        <v>221</v>
      </c>
      <c r="Y23" s="10" t="s">
        <v>222</v>
      </c>
      <c r="Z23" s="6"/>
      <c r="AA23" s="7" t="s">
        <v>223</v>
      </c>
      <c r="AB23" s="6"/>
    </row>
    <row r="24" spans="1:28" ht="15.75" customHeight="1">
      <c r="A24" s="6"/>
      <c r="B24" s="7">
        <v>23</v>
      </c>
      <c r="C24" s="8" t="s">
        <v>43</v>
      </c>
      <c r="D24" s="8" t="s">
        <v>29</v>
      </c>
      <c r="E24" s="7" t="s">
        <v>224</v>
      </c>
      <c r="F24" s="9">
        <v>16630</v>
      </c>
      <c r="G24" s="9">
        <v>21195</v>
      </c>
      <c r="H24" s="7">
        <v>16651</v>
      </c>
      <c r="I24" s="7">
        <v>21195</v>
      </c>
      <c r="J24" s="7">
        <v>21</v>
      </c>
      <c r="K24" s="7">
        <v>0</v>
      </c>
      <c r="L24" s="7">
        <v>-4</v>
      </c>
      <c r="M24" s="7" t="s">
        <v>214</v>
      </c>
      <c r="N24" s="7">
        <v>4545</v>
      </c>
      <c r="O24" s="7">
        <f t="shared" si="1"/>
        <v>1515</v>
      </c>
      <c r="P24" s="6"/>
      <c r="Q24" s="7" t="s">
        <v>33</v>
      </c>
      <c r="R24" s="7" t="s">
        <v>225</v>
      </c>
      <c r="S24" s="7" t="s">
        <v>226</v>
      </c>
      <c r="T24" s="7" t="s">
        <v>227</v>
      </c>
      <c r="U24" s="7" t="s">
        <v>228</v>
      </c>
      <c r="V24" s="7" t="s">
        <v>229</v>
      </c>
      <c r="W24" s="7" t="s">
        <v>230</v>
      </c>
      <c r="X24" s="7" t="s">
        <v>231</v>
      </c>
      <c r="Y24" s="10" t="s">
        <v>232</v>
      </c>
      <c r="Z24" s="6"/>
      <c r="AA24" s="7" t="s">
        <v>233</v>
      </c>
      <c r="AB24" s="7" t="s">
        <v>42</v>
      </c>
    </row>
    <row r="25" spans="1:28" ht="15.75" customHeight="1">
      <c r="A25" s="6"/>
      <c r="B25" s="7">
        <v>24</v>
      </c>
      <c r="C25" s="8" t="s">
        <v>43</v>
      </c>
      <c r="D25" s="8" t="s">
        <v>53</v>
      </c>
      <c r="E25" s="7" t="s">
        <v>234</v>
      </c>
      <c r="F25" s="9">
        <v>21195</v>
      </c>
      <c r="G25" s="9">
        <v>22016</v>
      </c>
      <c r="H25" s="7">
        <v>21195</v>
      </c>
      <c r="I25" s="7">
        <v>22016</v>
      </c>
      <c r="J25" s="7">
        <v>0</v>
      </c>
      <c r="K25" s="7">
        <v>0</v>
      </c>
      <c r="L25" s="7">
        <v>-1</v>
      </c>
      <c r="M25" s="7" t="s">
        <v>214</v>
      </c>
      <c r="N25" s="7">
        <v>822</v>
      </c>
      <c r="O25" s="7">
        <f t="shared" si="1"/>
        <v>274</v>
      </c>
      <c r="P25" s="6"/>
      <c r="Q25" s="7" t="s">
        <v>33</v>
      </c>
      <c r="R25" s="7" t="s">
        <v>235</v>
      </c>
      <c r="S25" s="7" t="s">
        <v>236</v>
      </c>
      <c r="T25" s="7" t="s">
        <v>237</v>
      </c>
      <c r="U25" s="7" t="s">
        <v>238</v>
      </c>
      <c r="V25" s="7" t="s">
        <v>239</v>
      </c>
      <c r="W25" s="7" t="s">
        <v>240</v>
      </c>
      <c r="X25" s="7" t="s">
        <v>221</v>
      </c>
      <c r="Y25" s="10" t="s">
        <v>241</v>
      </c>
      <c r="Z25" s="6"/>
      <c r="AA25" s="7" t="s">
        <v>242</v>
      </c>
      <c r="AB25" s="6"/>
    </row>
    <row r="26" spans="1:28" ht="15.75" customHeight="1">
      <c r="A26" s="6"/>
      <c r="B26" s="7">
        <v>25</v>
      </c>
      <c r="C26" s="8" t="s">
        <v>43</v>
      </c>
      <c r="D26" s="8" t="s">
        <v>73</v>
      </c>
      <c r="E26" s="7" t="s">
        <v>234</v>
      </c>
      <c r="F26" s="9">
        <v>22016</v>
      </c>
      <c r="G26" s="9">
        <v>23179</v>
      </c>
      <c r="H26" s="7">
        <v>22016</v>
      </c>
      <c r="I26" s="7">
        <v>23179</v>
      </c>
      <c r="J26" s="7">
        <v>0</v>
      </c>
      <c r="K26" s="7">
        <v>0</v>
      </c>
      <c r="L26" s="7">
        <v>-1</v>
      </c>
      <c r="M26" s="7" t="s">
        <v>214</v>
      </c>
      <c r="N26" s="7">
        <v>1164</v>
      </c>
      <c r="O26" s="7">
        <f t="shared" si="1"/>
        <v>388</v>
      </c>
      <c r="P26" s="6"/>
      <c r="Q26" s="7" t="s">
        <v>33</v>
      </c>
      <c r="R26" s="7" t="s">
        <v>243</v>
      </c>
      <c r="S26" s="7" t="s">
        <v>244</v>
      </c>
      <c r="T26" s="7" t="s">
        <v>245</v>
      </c>
      <c r="U26" s="7" t="s">
        <v>238</v>
      </c>
      <c r="V26" s="7" t="s">
        <v>246</v>
      </c>
      <c r="W26" s="7" t="s">
        <v>247</v>
      </c>
      <c r="X26" s="7" t="s">
        <v>221</v>
      </c>
      <c r="Y26" s="10" t="s">
        <v>248</v>
      </c>
      <c r="Z26" s="6"/>
      <c r="AA26" s="7" t="s">
        <v>249</v>
      </c>
      <c r="AB26" s="6"/>
    </row>
    <row r="27" spans="1:28" ht="15.75" customHeight="1">
      <c r="A27" s="6"/>
      <c r="B27" s="7">
        <v>26</v>
      </c>
      <c r="C27" s="8" t="s">
        <v>43</v>
      </c>
      <c r="D27" s="8" t="s">
        <v>28</v>
      </c>
      <c r="E27" s="7" t="s">
        <v>250</v>
      </c>
      <c r="F27" s="9">
        <v>23204</v>
      </c>
      <c r="G27" s="9">
        <v>23446</v>
      </c>
      <c r="H27" s="7">
        <v>23204</v>
      </c>
      <c r="I27" s="7">
        <v>23446</v>
      </c>
      <c r="J27" s="7">
        <v>0</v>
      </c>
      <c r="K27" s="7">
        <v>0</v>
      </c>
      <c r="L27" s="7">
        <v>24</v>
      </c>
      <c r="M27" s="7" t="s">
        <v>214</v>
      </c>
      <c r="N27" s="7">
        <v>243</v>
      </c>
      <c r="O27" s="7">
        <f t="shared" si="1"/>
        <v>81</v>
      </c>
      <c r="P27" s="6"/>
      <c r="Q27" s="7" t="s">
        <v>33</v>
      </c>
      <c r="R27" s="7" t="s">
        <v>251</v>
      </c>
      <c r="S27" s="7" t="s">
        <v>252</v>
      </c>
      <c r="T27" s="7" t="s">
        <v>253</v>
      </c>
      <c r="U27" s="7" t="s">
        <v>254</v>
      </c>
      <c r="V27" s="7" t="s">
        <v>255</v>
      </c>
      <c r="W27" s="7" t="s">
        <v>256</v>
      </c>
      <c r="X27" s="7" t="s">
        <v>221</v>
      </c>
      <c r="Y27" s="10" t="s">
        <v>257</v>
      </c>
      <c r="Z27" s="6"/>
      <c r="AA27" s="7" t="s">
        <v>258</v>
      </c>
      <c r="AB27" s="6"/>
    </row>
    <row r="28" spans="1:28" ht="15.75" customHeight="1">
      <c r="A28" s="6"/>
      <c r="B28" s="7">
        <v>27</v>
      </c>
      <c r="C28" s="8" t="s">
        <v>43</v>
      </c>
      <c r="D28" s="8" t="s">
        <v>29</v>
      </c>
      <c r="E28" s="7" t="s">
        <v>234</v>
      </c>
      <c r="F28" s="9">
        <v>23449</v>
      </c>
      <c r="G28" s="9">
        <v>24252</v>
      </c>
      <c r="H28" s="7">
        <v>23449</v>
      </c>
      <c r="I28" s="7">
        <v>24252</v>
      </c>
      <c r="J28" s="7">
        <v>0</v>
      </c>
      <c r="K28" s="7">
        <v>0</v>
      </c>
      <c r="L28" s="7">
        <v>2</v>
      </c>
      <c r="M28" s="7" t="s">
        <v>214</v>
      </c>
      <c r="N28" s="7">
        <v>804</v>
      </c>
      <c r="O28" s="7">
        <f t="shared" si="1"/>
        <v>268</v>
      </c>
      <c r="P28" s="6"/>
      <c r="Q28" s="7" t="s">
        <v>33</v>
      </c>
      <c r="R28" s="7" t="s">
        <v>259</v>
      </c>
      <c r="S28" s="7" t="s">
        <v>260</v>
      </c>
      <c r="T28" s="7" t="s">
        <v>261</v>
      </c>
      <c r="U28" s="7" t="s">
        <v>124</v>
      </c>
      <c r="V28" s="7" t="s">
        <v>262</v>
      </c>
      <c r="W28" s="7" t="s">
        <v>263</v>
      </c>
      <c r="X28" s="7" t="s">
        <v>264</v>
      </c>
      <c r="Y28" s="10" t="s">
        <v>265</v>
      </c>
      <c r="Z28" s="6"/>
      <c r="AA28" s="7" t="s">
        <v>258</v>
      </c>
      <c r="AB28" s="7" t="s">
        <v>266</v>
      </c>
    </row>
    <row r="29" spans="1:28" ht="15.75" customHeight="1">
      <c r="A29" s="6"/>
      <c r="B29" s="7">
        <v>28</v>
      </c>
      <c r="C29" s="8" t="s">
        <v>43</v>
      </c>
      <c r="D29" s="8" t="s">
        <v>53</v>
      </c>
      <c r="E29" s="7" t="s">
        <v>267</v>
      </c>
      <c r="F29" s="9">
        <v>24254</v>
      </c>
      <c r="G29" s="9">
        <v>24679</v>
      </c>
      <c r="H29" s="7">
        <v>24254</v>
      </c>
      <c r="I29" s="7">
        <v>24679</v>
      </c>
      <c r="J29" s="7">
        <v>0</v>
      </c>
      <c r="K29" s="7">
        <v>0</v>
      </c>
      <c r="L29" s="7">
        <v>1</v>
      </c>
      <c r="M29" s="7" t="s">
        <v>214</v>
      </c>
      <c r="N29" s="7">
        <v>426</v>
      </c>
      <c r="O29" s="7">
        <f t="shared" si="1"/>
        <v>142</v>
      </c>
      <c r="P29" s="6"/>
      <c r="Q29" s="7" t="s">
        <v>33</v>
      </c>
      <c r="R29" s="7" t="s">
        <v>268</v>
      </c>
      <c r="S29" s="7" t="s">
        <v>269</v>
      </c>
      <c r="T29" s="7" t="s">
        <v>270</v>
      </c>
      <c r="U29" s="7" t="s">
        <v>271</v>
      </c>
      <c r="V29" s="7" t="s">
        <v>272</v>
      </c>
      <c r="W29" s="7" t="s">
        <v>273</v>
      </c>
      <c r="X29" s="7" t="s">
        <v>274</v>
      </c>
      <c r="Y29" s="10" t="s">
        <v>275</v>
      </c>
      <c r="Z29" s="6"/>
      <c r="AA29" s="7" t="s">
        <v>258</v>
      </c>
      <c r="AB29" s="7" t="s">
        <v>276</v>
      </c>
    </row>
    <row r="30" spans="1:28" ht="15.75" customHeight="1">
      <c r="A30" s="6"/>
      <c r="B30" s="7">
        <v>29</v>
      </c>
      <c r="C30" s="8" t="s">
        <v>43</v>
      </c>
      <c r="D30" s="8" t="s">
        <v>73</v>
      </c>
      <c r="E30" s="7" t="s">
        <v>267</v>
      </c>
      <c r="F30" s="9">
        <v>24682</v>
      </c>
      <c r="G30" s="9">
        <v>25008</v>
      </c>
      <c r="H30" s="7">
        <v>24682</v>
      </c>
      <c r="I30" s="7">
        <v>25008</v>
      </c>
      <c r="J30" s="7">
        <v>0</v>
      </c>
      <c r="K30" s="7">
        <v>0</v>
      </c>
      <c r="L30" s="7">
        <v>2</v>
      </c>
      <c r="M30" s="7" t="s">
        <v>214</v>
      </c>
      <c r="N30" s="7">
        <v>372</v>
      </c>
      <c r="O30" s="7">
        <f t="shared" si="1"/>
        <v>124</v>
      </c>
      <c r="P30" s="6"/>
      <c r="Q30" s="7" t="s">
        <v>33</v>
      </c>
      <c r="R30" s="7" t="s">
        <v>277</v>
      </c>
      <c r="S30" s="7" t="s">
        <v>278</v>
      </c>
      <c r="T30" s="7" t="s">
        <v>279</v>
      </c>
      <c r="U30" s="7" t="s">
        <v>124</v>
      </c>
      <c r="V30" s="7" t="s">
        <v>280</v>
      </c>
      <c r="W30" s="7" t="s">
        <v>281</v>
      </c>
      <c r="X30" s="7" t="s">
        <v>282</v>
      </c>
      <c r="Y30" s="10" t="s">
        <v>283</v>
      </c>
      <c r="Z30" s="6"/>
      <c r="AA30" s="7" t="s">
        <v>258</v>
      </c>
      <c r="AB30" s="7" t="s">
        <v>276</v>
      </c>
    </row>
    <row r="31" spans="1:28" ht="15.75" customHeight="1">
      <c r="A31" s="6"/>
      <c r="B31" s="7">
        <v>30</v>
      </c>
      <c r="C31" s="8" t="s">
        <v>43</v>
      </c>
      <c r="D31" s="8" t="s">
        <v>28</v>
      </c>
      <c r="E31" s="7" t="s">
        <v>267</v>
      </c>
      <c r="F31" s="9">
        <v>25024</v>
      </c>
      <c r="G31" s="9">
        <v>25410</v>
      </c>
      <c r="H31" s="7">
        <v>25024</v>
      </c>
      <c r="I31" s="7">
        <v>25410</v>
      </c>
      <c r="J31" s="7">
        <v>0</v>
      </c>
      <c r="K31" s="7">
        <v>0</v>
      </c>
      <c r="L31" s="7">
        <v>15</v>
      </c>
      <c r="M31" s="7" t="s">
        <v>214</v>
      </c>
      <c r="N31" s="7">
        <v>387</v>
      </c>
      <c r="O31" s="7">
        <f t="shared" si="1"/>
        <v>129</v>
      </c>
      <c r="P31" s="6"/>
      <c r="Q31" s="7" t="s">
        <v>33</v>
      </c>
      <c r="R31" s="7" t="s">
        <v>284</v>
      </c>
      <c r="S31" s="7" t="s">
        <v>285</v>
      </c>
      <c r="T31" s="7" t="s">
        <v>286</v>
      </c>
      <c r="U31" s="7" t="s">
        <v>287</v>
      </c>
      <c r="V31" s="7" t="s">
        <v>288</v>
      </c>
      <c r="W31" s="7" t="s">
        <v>289</v>
      </c>
      <c r="X31" s="7" t="s">
        <v>221</v>
      </c>
      <c r="Y31" s="10" t="s">
        <v>290</v>
      </c>
      <c r="Z31" s="6"/>
      <c r="AA31" s="7" t="s">
        <v>258</v>
      </c>
      <c r="AB31" s="7" t="s">
        <v>276</v>
      </c>
    </row>
    <row r="32" spans="1:28" ht="15.75" customHeight="1">
      <c r="A32" s="6"/>
      <c r="B32" s="7">
        <v>31</v>
      </c>
      <c r="C32" s="8" t="s">
        <v>43</v>
      </c>
      <c r="D32" s="8" t="s">
        <v>29</v>
      </c>
      <c r="E32" s="7" t="s">
        <v>250</v>
      </c>
      <c r="F32" s="9">
        <v>25476</v>
      </c>
      <c r="G32" s="9">
        <v>25769</v>
      </c>
      <c r="H32" s="7">
        <v>25476</v>
      </c>
      <c r="I32" s="7">
        <v>25769</v>
      </c>
      <c r="J32" s="7">
        <v>0</v>
      </c>
      <c r="K32" s="7">
        <v>0</v>
      </c>
      <c r="L32" s="7">
        <v>65</v>
      </c>
      <c r="M32" s="7" t="s">
        <v>214</v>
      </c>
      <c r="N32" s="7">
        <v>294</v>
      </c>
      <c r="O32" s="7">
        <f t="shared" si="1"/>
        <v>98</v>
      </c>
      <c r="P32" s="6"/>
      <c r="Q32" s="7" t="s">
        <v>291</v>
      </c>
      <c r="R32" s="7" t="s">
        <v>292</v>
      </c>
      <c r="S32" s="7" t="s">
        <v>293</v>
      </c>
      <c r="T32" s="7" t="s">
        <v>294</v>
      </c>
      <c r="U32" s="7" t="s">
        <v>295</v>
      </c>
      <c r="V32" s="7" t="s">
        <v>296</v>
      </c>
      <c r="W32" s="7" t="s">
        <v>297</v>
      </c>
      <c r="X32" s="7" t="s">
        <v>221</v>
      </c>
      <c r="Y32" s="10" t="s">
        <v>298</v>
      </c>
      <c r="Z32" s="6"/>
      <c r="AA32" s="7" t="s">
        <v>258</v>
      </c>
      <c r="AB32" s="6"/>
    </row>
    <row r="33" spans="1:28" ht="15.75" customHeight="1">
      <c r="A33" s="6"/>
      <c r="B33" s="7">
        <v>32</v>
      </c>
      <c r="C33" s="8" t="s">
        <v>53</v>
      </c>
      <c r="D33" s="8" t="s">
        <v>43</v>
      </c>
      <c r="E33" s="7" t="s">
        <v>30</v>
      </c>
      <c r="F33" s="9">
        <v>25920</v>
      </c>
      <c r="G33" s="9">
        <v>26147</v>
      </c>
      <c r="H33" s="9">
        <v>25920</v>
      </c>
      <c r="I33" s="9">
        <v>26147</v>
      </c>
      <c r="J33" s="7">
        <v>0</v>
      </c>
      <c r="K33" s="7">
        <v>0</v>
      </c>
      <c r="L33" s="7">
        <v>150</v>
      </c>
      <c r="M33" s="7" t="s">
        <v>32</v>
      </c>
      <c r="N33" s="7">
        <v>228</v>
      </c>
      <c r="O33" s="7">
        <f t="shared" si="1"/>
        <v>76</v>
      </c>
      <c r="P33" s="6"/>
      <c r="Q33" s="7" t="s">
        <v>33</v>
      </c>
      <c r="R33" s="7" t="s">
        <v>299</v>
      </c>
      <c r="S33" s="7" t="s">
        <v>300</v>
      </c>
      <c r="T33" s="7" t="s">
        <v>301</v>
      </c>
      <c r="U33" s="7" t="s">
        <v>302</v>
      </c>
      <c r="V33" s="7" t="s">
        <v>303</v>
      </c>
      <c r="W33" s="7" t="s">
        <v>304</v>
      </c>
      <c r="X33" s="7" t="s">
        <v>305</v>
      </c>
      <c r="Y33" s="10" t="s">
        <v>306</v>
      </c>
      <c r="Z33" s="6"/>
      <c r="AA33" s="6"/>
      <c r="AB33" s="6"/>
    </row>
    <row r="34" spans="1:28" ht="15.75" customHeight="1">
      <c r="A34" s="6"/>
      <c r="B34" s="7">
        <v>33</v>
      </c>
      <c r="C34" s="8" t="s">
        <v>53</v>
      </c>
      <c r="D34" s="8" t="s">
        <v>73</v>
      </c>
      <c r="E34" s="7" t="s">
        <v>30</v>
      </c>
      <c r="F34" s="9">
        <v>26231</v>
      </c>
      <c r="G34" s="9">
        <v>26443</v>
      </c>
      <c r="H34" s="7">
        <v>26231</v>
      </c>
      <c r="I34" s="7">
        <v>26443</v>
      </c>
      <c r="J34" s="7">
        <v>0</v>
      </c>
      <c r="K34" s="7">
        <v>0</v>
      </c>
      <c r="L34" s="7">
        <v>83</v>
      </c>
      <c r="M34" s="7" t="s">
        <v>32</v>
      </c>
      <c r="N34" s="7">
        <v>213</v>
      </c>
      <c r="O34" s="7">
        <f t="shared" si="1"/>
        <v>71</v>
      </c>
      <c r="P34" s="6"/>
      <c r="Q34" s="7" t="s">
        <v>33</v>
      </c>
      <c r="R34" s="7" t="s">
        <v>307</v>
      </c>
      <c r="S34" s="7" t="s">
        <v>308</v>
      </c>
      <c r="T34" s="7" t="s">
        <v>309</v>
      </c>
      <c r="U34" s="7" t="s">
        <v>310</v>
      </c>
      <c r="V34" s="7" t="s">
        <v>311</v>
      </c>
      <c r="W34" s="7" t="s">
        <v>312</v>
      </c>
      <c r="X34" s="7" t="s">
        <v>305</v>
      </c>
      <c r="Y34" s="10" t="s">
        <v>313</v>
      </c>
      <c r="Z34" s="6"/>
      <c r="AA34" s="6"/>
      <c r="AB34" s="6"/>
    </row>
    <row r="35" spans="1:28" ht="15.75" customHeight="1">
      <c r="A35" s="6"/>
      <c r="B35" s="7">
        <v>34</v>
      </c>
      <c r="C35" s="8" t="s">
        <v>53</v>
      </c>
      <c r="D35" s="8" t="s">
        <v>28</v>
      </c>
      <c r="E35" s="7" t="s">
        <v>30</v>
      </c>
      <c r="F35" s="9">
        <v>26587</v>
      </c>
      <c r="G35" s="9">
        <v>26772</v>
      </c>
      <c r="H35" s="9">
        <v>26587</v>
      </c>
      <c r="I35" s="9">
        <v>26772</v>
      </c>
      <c r="J35" s="7">
        <v>0</v>
      </c>
      <c r="K35" s="7">
        <v>0</v>
      </c>
      <c r="L35" s="7">
        <v>143</v>
      </c>
      <c r="M35" s="7" t="s">
        <v>32</v>
      </c>
      <c r="N35" s="7">
        <v>186</v>
      </c>
      <c r="O35" s="7">
        <f t="shared" si="1"/>
        <v>62</v>
      </c>
      <c r="P35" s="6"/>
      <c r="Q35" s="7" t="s">
        <v>33</v>
      </c>
      <c r="R35" s="7" t="s">
        <v>314</v>
      </c>
      <c r="S35" s="7" t="s">
        <v>315</v>
      </c>
      <c r="T35" s="7" t="s">
        <v>316</v>
      </c>
      <c r="U35" s="7" t="s">
        <v>317</v>
      </c>
      <c r="V35" s="7" t="s">
        <v>318</v>
      </c>
      <c r="W35" s="7" t="s">
        <v>319</v>
      </c>
      <c r="X35" s="7" t="s">
        <v>305</v>
      </c>
      <c r="Y35" s="10" t="s">
        <v>320</v>
      </c>
      <c r="Z35" s="6"/>
      <c r="AA35" s="6"/>
      <c r="AB35" s="6"/>
    </row>
    <row r="36" spans="1:28" ht="15">
      <c r="A36" s="6"/>
      <c r="B36" s="7">
        <v>35</v>
      </c>
      <c r="C36" s="8" t="s">
        <v>53</v>
      </c>
      <c r="D36" s="8" t="s">
        <v>29</v>
      </c>
      <c r="E36" s="7" t="s">
        <v>30</v>
      </c>
      <c r="F36" s="9">
        <v>26870</v>
      </c>
      <c r="G36" s="9">
        <v>27100</v>
      </c>
      <c r="H36" s="13">
        <v>26870</v>
      </c>
      <c r="I36" s="9">
        <v>27100</v>
      </c>
      <c r="J36" s="7">
        <v>0</v>
      </c>
      <c r="K36" s="7">
        <v>0</v>
      </c>
      <c r="L36" s="7">
        <v>97</v>
      </c>
      <c r="M36" s="7" t="s">
        <v>32</v>
      </c>
      <c r="N36" s="7">
        <v>231</v>
      </c>
      <c r="O36" s="7">
        <f t="shared" si="1"/>
        <v>77</v>
      </c>
      <c r="P36" s="6"/>
      <c r="Q36" s="7" t="s">
        <v>33</v>
      </c>
      <c r="R36" s="7" t="s">
        <v>321</v>
      </c>
      <c r="S36" s="7" t="s">
        <v>322</v>
      </c>
      <c r="T36" s="7" t="s">
        <v>323</v>
      </c>
      <c r="U36" s="7" t="s">
        <v>324</v>
      </c>
      <c r="V36" s="7" t="s">
        <v>325</v>
      </c>
      <c r="W36" s="7" t="s">
        <v>326</v>
      </c>
      <c r="X36" s="7" t="s">
        <v>305</v>
      </c>
      <c r="Y36" s="10" t="s">
        <v>327</v>
      </c>
      <c r="Z36" s="6"/>
      <c r="AA36" s="6"/>
      <c r="AB36" s="6"/>
    </row>
    <row r="37" spans="1:28" ht="15">
      <c r="A37" s="6"/>
      <c r="B37" s="7">
        <v>36</v>
      </c>
      <c r="C37" s="8" t="s">
        <v>53</v>
      </c>
      <c r="D37" s="8" t="s">
        <v>43</v>
      </c>
      <c r="E37" s="7" t="s">
        <v>30</v>
      </c>
      <c r="F37" s="9">
        <v>27183</v>
      </c>
      <c r="G37" s="9">
        <v>27443</v>
      </c>
      <c r="H37" s="9">
        <v>27183</v>
      </c>
      <c r="I37" s="9">
        <v>27443</v>
      </c>
      <c r="J37" s="7">
        <v>0</v>
      </c>
      <c r="K37" s="7">
        <v>0</v>
      </c>
      <c r="L37" s="7">
        <v>82</v>
      </c>
      <c r="M37" s="7" t="s">
        <v>32</v>
      </c>
      <c r="N37" s="7">
        <v>261</v>
      </c>
      <c r="O37" s="7">
        <f t="shared" si="1"/>
        <v>87</v>
      </c>
      <c r="P37" s="6"/>
      <c r="Q37" s="7" t="s">
        <v>33</v>
      </c>
      <c r="R37" s="7" t="s">
        <v>328</v>
      </c>
      <c r="S37" s="7" t="s">
        <v>329</v>
      </c>
      <c r="T37" s="7" t="s">
        <v>330</v>
      </c>
      <c r="U37" s="7" t="s">
        <v>331</v>
      </c>
      <c r="V37" s="7" t="s">
        <v>332</v>
      </c>
      <c r="W37" s="7" t="s">
        <v>333</v>
      </c>
      <c r="X37" s="7" t="s">
        <v>305</v>
      </c>
      <c r="Y37" s="10" t="s">
        <v>334</v>
      </c>
      <c r="Z37" s="6"/>
      <c r="AA37" s="6"/>
      <c r="AB37" s="6"/>
    </row>
    <row r="38" spans="1:28" ht="15">
      <c r="A38" s="6"/>
      <c r="B38" s="7">
        <v>37</v>
      </c>
      <c r="C38" s="8" t="s">
        <v>53</v>
      </c>
      <c r="D38" s="8" t="s">
        <v>73</v>
      </c>
      <c r="E38" s="7" t="s">
        <v>30</v>
      </c>
      <c r="F38" s="9">
        <v>27544</v>
      </c>
      <c r="G38" s="9">
        <v>27783</v>
      </c>
      <c r="H38" s="9">
        <v>27544</v>
      </c>
      <c r="I38" s="9">
        <v>27783</v>
      </c>
      <c r="J38" s="7">
        <v>0</v>
      </c>
      <c r="K38" s="7">
        <v>0</v>
      </c>
      <c r="L38" s="7">
        <v>100</v>
      </c>
      <c r="M38" s="7" t="s">
        <v>32</v>
      </c>
      <c r="N38" s="7">
        <v>240</v>
      </c>
      <c r="O38" s="7">
        <f t="shared" si="1"/>
        <v>80</v>
      </c>
      <c r="P38" s="6"/>
      <c r="Q38" s="7" t="s">
        <v>33</v>
      </c>
      <c r="R38" s="7" t="s">
        <v>335</v>
      </c>
      <c r="S38" s="7" t="s">
        <v>336</v>
      </c>
      <c r="T38" s="7" t="s">
        <v>337</v>
      </c>
      <c r="U38" s="7" t="s">
        <v>338</v>
      </c>
      <c r="V38" s="7" t="s">
        <v>339</v>
      </c>
      <c r="W38" s="7" t="s">
        <v>340</v>
      </c>
      <c r="X38" s="7" t="s">
        <v>305</v>
      </c>
      <c r="Y38" s="10" t="s">
        <v>341</v>
      </c>
      <c r="Z38" s="6"/>
      <c r="AA38" s="6"/>
      <c r="AB38" s="6"/>
    </row>
    <row r="39" spans="1:28" ht="15">
      <c r="A39" s="6"/>
      <c r="B39" s="7">
        <v>38</v>
      </c>
      <c r="C39" s="8" t="s">
        <v>53</v>
      </c>
      <c r="D39" s="8" t="s">
        <v>28</v>
      </c>
      <c r="E39" s="7" t="s">
        <v>30</v>
      </c>
      <c r="F39" s="9">
        <v>27856</v>
      </c>
      <c r="G39" s="9">
        <v>28008</v>
      </c>
      <c r="H39" s="9">
        <v>27856</v>
      </c>
      <c r="I39" s="9">
        <v>28008</v>
      </c>
      <c r="J39" s="7">
        <v>0</v>
      </c>
      <c r="K39" s="7">
        <v>0</v>
      </c>
      <c r="L39" s="7">
        <v>72</v>
      </c>
      <c r="M39" s="7" t="s">
        <v>32</v>
      </c>
      <c r="N39" s="7">
        <v>132</v>
      </c>
      <c r="O39" s="7">
        <f t="shared" si="1"/>
        <v>44</v>
      </c>
      <c r="P39" s="6"/>
      <c r="Q39" s="7" t="s">
        <v>55</v>
      </c>
      <c r="R39" s="7" t="s">
        <v>342</v>
      </c>
      <c r="S39" s="7" t="s">
        <v>343</v>
      </c>
      <c r="T39" s="7" t="s">
        <v>344</v>
      </c>
      <c r="U39" s="7" t="s">
        <v>345</v>
      </c>
      <c r="V39" s="7" t="s">
        <v>346</v>
      </c>
      <c r="W39" s="7" t="s">
        <v>347</v>
      </c>
      <c r="X39" s="7" t="s">
        <v>348</v>
      </c>
      <c r="Y39" s="10" t="s">
        <v>349</v>
      </c>
      <c r="Z39" s="6"/>
      <c r="AA39" s="6"/>
      <c r="AB39" s="6"/>
    </row>
    <row r="40" spans="1:28" ht="15">
      <c r="A40" s="6"/>
      <c r="B40" s="7">
        <v>39</v>
      </c>
      <c r="C40" s="8" t="s">
        <v>53</v>
      </c>
      <c r="D40" s="8" t="s">
        <v>29</v>
      </c>
      <c r="E40" s="7" t="s">
        <v>30</v>
      </c>
      <c r="F40" s="9">
        <v>28124</v>
      </c>
      <c r="G40" s="9">
        <v>28963</v>
      </c>
      <c r="H40" s="9">
        <v>28124</v>
      </c>
      <c r="I40" s="9">
        <v>28963</v>
      </c>
      <c r="J40" s="7">
        <v>0</v>
      </c>
      <c r="K40" s="7">
        <v>0</v>
      </c>
      <c r="L40" s="7">
        <v>115</v>
      </c>
      <c r="M40" s="7" t="s">
        <v>32</v>
      </c>
      <c r="N40" s="7">
        <v>840</v>
      </c>
      <c r="O40" s="7">
        <f t="shared" si="1"/>
        <v>280</v>
      </c>
      <c r="P40" s="6"/>
      <c r="Q40" s="7" t="s">
        <v>33</v>
      </c>
      <c r="R40" s="7" t="s">
        <v>350</v>
      </c>
      <c r="S40" s="7" t="s">
        <v>351</v>
      </c>
      <c r="T40" s="7" t="s">
        <v>352</v>
      </c>
      <c r="U40" s="7" t="s">
        <v>353</v>
      </c>
      <c r="V40" s="7" t="s">
        <v>192</v>
      </c>
      <c r="W40" s="7" t="s">
        <v>354</v>
      </c>
      <c r="X40" s="7" t="s">
        <v>355</v>
      </c>
      <c r="Y40" s="10" t="s">
        <v>356</v>
      </c>
      <c r="Z40" s="6"/>
      <c r="AA40" s="6"/>
      <c r="AB40" s="6"/>
    </row>
    <row r="41" spans="1:28" ht="15">
      <c r="A41" s="6"/>
      <c r="B41" s="7">
        <v>40</v>
      </c>
      <c r="C41" s="8" t="s">
        <v>53</v>
      </c>
      <c r="D41" s="8" t="s">
        <v>43</v>
      </c>
      <c r="E41" s="7" t="s">
        <v>30</v>
      </c>
      <c r="F41" s="9">
        <v>28972</v>
      </c>
      <c r="G41" s="9">
        <v>29439</v>
      </c>
      <c r="H41" s="9">
        <v>28972</v>
      </c>
      <c r="I41" s="9">
        <v>29439</v>
      </c>
      <c r="J41" s="7">
        <v>0</v>
      </c>
      <c r="K41" s="7">
        <v>0</v>
      </c>
      <c r="L41" s="7">
        <v>8</v>
      </c>
      <c r="M41" s="7" t="s">
        <v>32</v>
      </c>
      <c r="N41" s="7">
        <v>468</v>
      </c>
      <c r="O41" s="7">
        <f t="shared" si="1"/>
        <v>156</v>
      </c>
      <c r="P41" s="6"/>
      <c r="Q41" s="7" t="s">
        <v>33</v>
      </c>
      <c r="R41" s="7" t="s">
        <v>357</v>
      </c>
      <c r="S41" s="7" t="s">
        <v>358</v>
      </c>
      <c r="T41" s="7" t="s">
        <v>359</v>
      </c>
      <c r="U41" s="7" t="s">
        <v>360</v>
      </c>
      <c r="V41" s="7" t="s">
        <v>361</v>
      </c>
      <c r="W41" s="7" t="s">
        <v>362</v>
      </c>
      <c r="X41" s="7" t="s">
        <v>363</v>
      </c>
      <c r="Y41" s="10" t="s">
        <v>364</v>
      </c>
      <c r="Z41" s="6"/>
      <c r="AA41" s="6"/>
      <c r="AB41" s="6"/>
    </row>
    <row r="42" spans="1:28" ht="15">
      <c r="A42" s="6"/>
      <c r="B42" s="7">
        <v>41</v>
      </c>
      <c r="C42" s="8" t="s">
        <v>53</v>
      </c>
      <c r="D42" s="8" t="s">
        <v>73</v>
      </c>
      <c r="E42" s="7" t="s">
        <v>30</v>
      </c>
      <c r="F42" s="9">
        <v>29496</v>
      </c>
      <c r="G42" s="9">
        <v>29687</v>
      </c>
      <c r="H42" s="9">
        <v>29496</v>
      </c>
      <c r="I42" s="9">
        <v>29687</v>
      </c>
      <c r="J42" s="7">
        <v>0</v>
      </c>
      <c r="K42" s="7">
        <v>0</v>
      </c>
      <c r="L42" s="7">
        <v>56</v>
      </c>
      <c r="M42" s="7" t="s">
        <v>32</v>
      </c>
      <c r="N42" s="7">
        <v>192</v>
      </c>
      <c r="O42" s="7">
        <f t="shared" si="1"/>
        <v>64</v>
      </c>
      <c r="P42" s="6"/>
      <c r="Q42" s="7" t="s">
        <v>33</v>
      </c>
      <c r="R42" s="7" t="s">
        <v>365</v>
      </c>
      <c r="S42" s="7" t="s">
        <v>366</v>
      </c>
      <c r="T42" s="7" t="s">
        <v>367</v>
      </c>
      <c r="U42" s="7" t="s">
        <v>368</v>
      </c>
      <c r="V42" s="7" t="s">
        <v>369</v>
      </c>
      <c r="W42" s="7" t="s">
        <v>370</v>
      </c>
      <c r="X42" s="7" t="s">
        <v>305</v>
      </c>
      <c r="Y42" s="10" t="s">
        <v>371</v>
      </c>
      <c r="Z42" s="6"/>
      <c r="AA42" s="6"/>
      <c r="AB42" s="6"/>
    </row>
    <row r="43" spans="1:28" ht="15">
      <c r="A43" s="6"/>
      <c r="B43" s="7">
        <v>42</v>
      </c>
      <c r="C43" s="12" t="s">
        <v>73</v>
      </c>
      <c r="D43" s="8" t="s">
        <v>28</v>
      </c>
      <c r="E43" s="7" t="s">
        <v>267</v>
      </c>
      <c r="F43" s="9">
        <v>29770</v>
      </c>
      <c r="G43" s="9">
        <v>29892</v>
      </c>
      <c r="H43" s="7">
        <v>29770</v>
      </c>
      <c r="I43" s="7">
        <v>29892</v>
      </c>
      <c r="J43" s="7">
        <v>0</v>
      </c>
      <c r="K43" s="7">
        <v>0</v>
      </c>
      <c r="L43" s="7">
        <v>82</v>
      </c>
      <c r="M43" s="7" t="s">
        <v>32</v>
      </c>
      <c r="N43" s="7">
        <v>123</v>
      </c>
      <c r="O43" s="7">
        <f t="shared" si="1"/>
        <v>41</v>
      </c>
      <c r="P43" s="6"/>
      <c r="Q43" s="7" t="s">
        <v>33</v>
      </c>
      <c r="R43" s="7" t="s">
        <v>372</v>
      </c>
      <c r="S43" s="7" t="s">
        <v>373</v>
      </c>
      <c r="T43" s="7" t="s">
        <v>374</v>
      </c>
      <c r="U43" s="7" t="s">
        <v>375</v>
      </c>
      <c r="V43" s="7" t="s">
        <v>376</v>
      </c>
      <c r="W43" s="7" t="s">
        <v>377</v>
      </c>
      <c r="X43" s="7" t="s">
        <v>378</v>
      </c>
      <c r="Y43" s="10" t="s">
        <v>379</v>
      </c>
      <c r="Z43" s="6"/>
      <c r="AA43" s="6"/>
      <c r="AB43" s="7" t="s">
        <v>276</v>
      </c>
    </row>
    <row r="44" spans="1:28" ht="15">
      <c r="A44" s="6"/>
      <c r="B44" s="7">
        <v>43</v>
      </c>
      <c r="C44" s="8" t="s">
        <v>73</v>
      </c>
      <c r="D44" s="8" t="s">
        <v>29</v>
      </c>
      <c r="E44" s="7" t="s">
        <v>30</v>
      </c>
      <c r="F44" s="9">
        <v>30051</v>
      </c>
      <c r="G44" s="9">
        <v>30578</v>
      </c>
      <c r="H44" s="7">
        <v>29895</v>
      </c>
      <c r="I44" s="7">
        <v>30578</v>
      </c>
      <c r="J44" s="7">
        <v>156</v>
      </c>
      <c r="K44" s="7">
        <v>0</v>
      </c>
      <c r="L44" s="7">
        <v>2</v>
      </c>
      <c r="M44" s="7" t="s">
        <v>380</v>
      </c>
      <c r="N44" s="7">
        <v>684</v>
      </c>
      <c r="O44" s="7">
        <f t="shared" si="1"/>
        <v>228</v>
      </c>
      <c r="P44" s="6"/>
      <c r="Q44" s="7" t="s">
        <v>33</v>
      </c>
      <c r="R44" s="7" t="s">
        <v>381</v>
      </c>
      <c r="S44" s="7" t="s">
        <v>382</v>
      </c>
      <c r="T44" s="7" t="s">
        <v>383</v>
      </c>
      <c r="U44" s="7" t="s">
        <v>384</v>
      </c>
      <c r="V44" s="7" t="s">
        <v>385</v>
      </c>
      <c r="W44" s="7" t="s">
        <v>386</v>
      </c>
      <c r="X44" s="7" t="s">
        <v>387</v>
      </c>
      <c r="Y44" s="10" t="s">
        <v>388</v>
      </c>
      <c r="Z44" s="6"/>
      <c r="AA44" s="6"/>
      <c r="AB44" s="6"/>
    </row>
    <row r="45" spans="1:28" ht="15">
      <c r="A45" s="6"/>
      <c r="B45" s="7">
        <v>44</v>
      </c>
      <c r="C45" s="8" t="s">
        <v>73</v>
      </c>
      <c r="D45" s="8" t="s">
        <v>43</v>
      </c>
      <c r="E45" s="7" t="s">
        <v>30</v>
      </c>
      <c r="F45" s="9">
        <v>30712</v>
      </c>
      <c r="G45" s="9">
        <v>31287</v>
      </c>
      <c r="H45" s="7">
        <v>30712</v>
      </c>
      <c r="I45" s="7">
        <v>31287</v>
      </c>
      <c r="J45" s="7">
        <v>0</v>
      </c>
      <c r="K45" s="7">
        <v>0</v>
      </c>
      <c r="L45" s="7">
        <v>133</v>
      </c>
      <c r="M45" s="7" t="s">
        <v>32</v>
      </c>
      <c r="N45" s="7">
        <v>576</v>
      </c>
      <c r="O45" s="7">
        <f t="shared" si="1"/>
        <v>192</v>
      </c>
      <c r="P45" s="6"/>
      <c r="Q45" s="7" t="s">
        <v>33</v>
      </c>
      <c r="R45" s="7" t="s">
        <v>389</v>
      </c>
      <c r="S45" s="7" t="s">
        <v>390</v>
      </c>
      <c r="T45" s="7" t="s">
        <v>391</v>
      </c>
      <c r="U45" s="7" t="s">
        <v>392</v>
      </c>
      <c r="V45" s="7" t="s">
        <v>393</v>
      </c>
      <c r="W45" s="7" t="s">
        <v>394</v>
      </c>
      <c r="X45" s="7" t="s">
        <v>395</v>
      </c>
      <c r="Y45" s="10" t="s">
        <v>396</v>
      </c>
      <c r="Z45" s="6"/>
      <c r="AA45" s="6"/>
      <c r="AB45" s="6"/>
    </row>
    <row r="46" spans="1:28" ht="15">
      <c r="A46" s="6"/>
      <c r="B46" s="7">
        <v>45</v>
      </c>
      <c r="C46" s="8" t="s">
        <v>73</v>
      </c>
      <c r="D46" s="8" t="s">
        <v>53</v>
      </c>
      <c r="E46" s="7" t="s">
        <v>30</v>
      </c>
      <c r="F46" s="9">
        <v>31291</v>
      </c>
      <c r="G46" s="9">
        <v>31479</v>
      </c>
      <c r="H46" s="7">
        <v>31291</v>
      </c>
      <c r="I46" s="7">
        <v>31479</v>
      </c>
      <c r="J46" s="7">
        <v>0</v>
      </c>
      <c r="K46" s="7">
        <v>0</v>
      </c>
      <c r="L46" s="7">
        <v>3</v>
      </c>
      <c r="M46" s="7" t="s">
        <v>32</v>
      </c>
      <c r="N46" s="7">
        <v>189</v>
      </c>
      <c r="O46" s="7">
        <f t="shared" si="1"/>
        <v>63</v>
      </c>
      <c r="P46" s="6"/>
      <c r="Q46" s="7" t="s">
        <v>33</v>
      </c>
      <c r="R46" s="7" t="s">
        <v>397</v>
      </c>
      <c r="S46" s="7" t="s">
        <v>398</v>
      </c>
      <c r="T46" s="7" t="s">
        <v>399</v>
      </c>
      <c r="U46" s="7" t="s">
        <v>400</v>
      </c>
      <c r="V46" s="7" t="s">
        <v>401</v>
      </c>
      <c r="W46" s="7" t="s">
        <v>402</v>
      </c>
      <c r="X46" s="7" t="s">
        <v>403</v>
      </c>
      <c r="Y46" s="10" t="s">
        <v>404</v>
      </c>
      <c r="Z46" s="6"/>
      <c r="AA46" s="6"/>
      <c r="AB46" s="6"/>
    </row>
    <row r="47" spans="1:28" ht="15">
      <c r="A47" s="6"/>
      <c r="B47" s="7">
        <v>46</v>
      </c>
      <c r="C47" s="8" t="s">
        <v>73</v>
      </c>
      <c r="D47" s="8" t="s">
        <v>28</v>
      </c>
      <c r="E47" s="7" t="s">
        <v>30</v>
      </c>
      <c r="F47" s="9">
        <v>31568</v>
      </c>
      <c r="G47" s="9">
        <v>31843</v>
      </c>
      <c r="H47" s="7">
        <v>31568</v>
      </c>
      <c r="I47" s="7">
        <v>31843</v>
      </c>
      <c r="J47" s="7">
        <v>0</v>
      </c>
      <c r="K47" s="7">
        <v>0</v>
      </c>
      <c r="L47" s="7">
        <v>88</v>
      </c>
      <c r="M47" s="7" t="s">
        <v>32</v>
      </c>
      <c r="N47" s="7">
        <v>276</v>
      </c>
      <c r="O47" s="7">
        <f t="shared" si="1"/>
        <v>92</v>
      </c>
      <c r="P47" s="6"/>
      <c r="Q47" s="7" t="s">
        <v>33</v>
      </c>
      <c r="R47" s="7" t="s">
        <v>405</v>
      </c>
      <c r="S47" s="7" t="s">
        <v>406</v>
      </c>
      <c r="T47" s="7" t="s">
        <v>407</v>
      </c>
      <c r="U47" s="7" t="s">
        <v>408</v>
      </c>
      <c r="V47" s="7" t="s">
        <v>393</v>
      </c>
      <c r="W47" s="7" t="s">
        <v>409</v>
      </c>
      <c r="X47" s="7" t="s">
        <v>378</v>
      </c>
      <c r="Y47" s="10" t="s">
        <v>410</v>
      </c>
      <c r="Z47" s="6"/>
      <c r="AA47" s="6"/>
      <c r="AB47" s="6"/>
    </row>
    <row r="48" spans="1:28" ht="15">
      <c r="A48" s="6"/>
      <c r="B48" s="7">
        <v>47</v>
      </c>
      <c r="C48" s="8" t="s">
        <v>73</v>
      </c>
      <c r="D48" s="8" t="s">
        <v>29</v>
      </c>
      <c r="E48" s="7" t="s">
        <v>30</v>
      </c>
      <c r="F48" s="9">
        <v>31921</v>
      </c>
      <c r="G48" s="9">
        <v>32124</v>
      </c>
      <c r="H48" s="7">
        <v>31921</v>
      </c>
      <c r="I48" s="7">
        <v>32124</v>
      </c>
      <c r="J48" s="7">
        <v>0</v>
      </c>
      <c r="K48" s="7">
        <v>0</v>
      </c>
      <c r="L48" s="7">
        <v>77</v>
      </c>
      <c r="M48" s="7" t="s">
        <v>380</v>
      </c>
      <c r="N48" s="7">
        <v>204</v>
      </c>
      <c r="O48" s="7">
        <f t="shared" si="1"/>
        <v>68</v>
      </c>
      <c r="P48" s="6"/>
      <c r="Q48" s="7" t="s">
        <v>33</v>
      </c>
      <c r="R48" s="7" t="s">
        <v>411</v>
      </c>
      <c r="S48" s="7" t="s">
        <v>412</v>
      </c>
      <c r="T48" s="7" t="s">
        <v>413</v>
      </c>
      <c r="U48" s="7" t="s">
        <v>414</v>
      </c>
      <c r="V48" s="7" t="s">
        <v>415</v>
      </c>
      <c r="W48" s="7" t="s">
        <v>416</v>
      </c>
      <c r="X48" s="7" t="s">
        <v>221</v>
      </c>
      <c r="Y48" s="10" t="s">
        <v>417</v>
      </c>
      <c r="Z48" s="6"/>
      <c r="AA48" s="6"/>
      <c r="AB48" s="6"/>
    </row>
    <row r="49" spans="1:28" ht="15">
      <c r="A49" s="6"/>
      <c r="B49" s="7">
        <v>48</v>
      </c>
      <c r="C49" s="8" t="s">
        <v>73</v>
      </c>
      <c r="D49" s="8" t="s">
        <v>43</v>
      </c>
      <c r="E49" s="7" t="s">
        <v>267</v>
      </c>
      <c r="F49" s="9">
        <v>32121</v>
      </c>
      <c r="G49" s="9">
        <v>32291</v>
      </c>
      <c r="H49" s="7">
        <v>32121</v>
      </c>
      <c r="I49" s="7">
        <v>32291</v>
      </c>
      <c r="J49" s="7">
        <v>0</v>
      </c>
      <c r="K49" s="7">
        <v>0</v>
      </c>
      <c r="L49" s="7">
        <v>-4</v>
      </c>
      <c r="M49" s="7" t="s">
        <v>32</v>
      </c>
      <c r="N49" s="7">
        <v>171</v>
      </c>
      <c r="O49" s="7">
        <f t="shared" si="1"/>
        <v>57</v>
      </c>
      <c r="P49" s="6"/>
      <c r="Q49" s="7" t="s">
        <v>55</v>
      </c>
      <c r="R49" s="7" t="s">
        <v>418</v>
      </c>
      <c r="S49" s="7" t="s">
        <v>419</v>
      </c>
      <c r="T49" s="7" t="s">
        <v>420</v>
      </c>
      <c r="U49" s="7" t="s">
        <v>117</v>
      </c>
      <c r="V49" s="7" t="s">
        <v>421</v>
      </c>
      <c r="W49" s="7" t="s">
        <v>422</v>
      </c>
      <c r="X49" s="7" t="s">
        <v>423</v>
      </c>
      <c r="Y49" s="10" t="s">
        <v>424</v>
      </c>
      <c r="Z49" s="6"/>
      <c r="AA49" s="6"/>
      <c r="AB49" s="7" t="s">
        <v>276</v>
      </c>
    </row>
    <row r="50" spans="1:28" ht="15">
      <c r="A50" s="6"/>
      <c r="B50" s="7">
        <v>49</v>
      </c>
      <c r="C50" s="8" t="s">
        <v>73</v>
      </c>
      <c r="D50" s="8" t="s">
        <v>53</v>
      </c>
      <c r="E50" s="7" t="s">
        <v>267</v>
      </c>
      <c r="F50" s="9">
        <v>32374</v>
      </c>
      <c r="G50" s="9">
        <v>32499</v>
      </c>
      <c r="H50" s="7">
        <v>32374</v>
      </c>
      <c r="I50" s="7">
        <v>32499</v>
      </c>
      <c r="J50" s="7">
        <v>0</v>
      </c>
      <c r="K50" s="7">
        <v>0</v>
      </c>
      <c r="L50" s="7">
        <v>82</v>
      </c>
      <c r="M50" s="7" t="s">
        <v>32</v>
      </c>
      <c r="N50" s="7">
        <v>126</v>
      </c>
      <c r="O50" s="7">
        <f t="shared" si="1"/>
        <v>42</v>
      </c>
      <c r="P50" s="6"/>
      <c r="Q50" s="7" t="s">
        <v>33</v>
      </c>
      <c r="R50" s="7" t="s">
        <v>425</v>
      </c>
      <c r="S50" s="7" t="s">
        <v>426</v>
      </c>
      <c r="T50" s="7" t="s">
        <v>427</v>
      </c>
      <c r="U50" s="7" t="s">
        <v>428</v>
      </c>
      <c r="V50" s="7" t="s">
        <v>429</v>
      </c>
      <c r="W50" s="7" t="s">
        <v>430</v>
      </c>
      <c r="X50" s="7" t="s">
        <v>221</v>
      </c>
      <c r="Y50" s="10" t="s">
        <v>431</v>
      </c>
      <c r="Z50" s="6"/>
      <c r="AA50" s="6"/>
      <c r="AB50" s="7" t="s">
        <v>276</v>
      </c>
    </row>
    <row r="51" spans="1:28" ht="15">
      <c r="A51" s="6"/>
      <c r="B51" s="7">
        <v>50</v>
      </c>
      <c r="C51" s="8" t="s">
        <v>73</v>
      </c>
      <c r="D51" s="8" t="s">
        <v>28</v>
      </c>
      <c r="E51" s="7" t="s">
        <v>30</v>
      </c>
      <c r="F51" s="9">
        <v>32513</v>
      </c>
      <c r="G51" s="9">
        <v>33181</v>
      </c>
      <c r="H51" s="7">
        <v>32513</v>
      </c>
      <c r="I51" s="7">
        <v>33181</v>
      </c>
      <c r="J51" s="7">
        <v>0</v>
      </c>
      <c r="K51" s="7">
        <v>0</v>
      </c>
      <c r="L51" s="7">
        <v>13</v>
      </c>
      <c r="M51" s="7" t="s">
        <v>32</v>
      </c>
      <c r="N51" s="7">
        <v>669</v>
      </c>
      <c r="O51" s="7">
        <f t="shared" si="1"/>
        <v>223</v>
      </c>
      <c r="P51" s="6"/>
      <c r="Q51" s="7" t="s">
        <v>33</v>
      </c>
      <c r="R51" s="7" t="s">
        <v>432</v>
      </c>
      <c r="S51" s="7" t="s">
        <v>433</v>
      </c>
      <c r="T51" s="7" t="s">
        <v>434</v>
      </c>
      <c r="U51" s="7" t="s">
        <v>435</v>
      </c>
      <c r="V51" s="7" t="s">
        <v>436</v>
      </c>
      <c r="W51" s="7" t="s">
        <v>437</v>
      </c>
      <c r="X51" s="7" t="s">
        <v>221</v>
      </c>
      <c r="Y51" s="10" t="s">
        <v>438</v>
      </c>
      <c r="Z51" s="6"/>
      <c r="AA51" s="6"/>
      <c r="AB51" s="6"/>
    </row>
    <row r="52" spans="1:28" ht="15">
      <c r="A52" s="6"/>
      <c r="B52" s="7">
        <v>51</v>
      </c>
      <c r="C52" s="8" t="s">
        <v>73</v>
      </c>
      <c r="D52" s="12" t="s">
        <v>53</v>
      </c>
      <c r="E52" s="7" t="s">
        <v>30</v>
      </c>
      <c r="F52" s="9">
        <v>33238</v>
      </c>
      <c r="G52" s="9">
        <v>33486</v>
      </c>
      <c r="H52" s="7">
        <v>33238</v>
      </c>
      <c r="I52" s="7">
        <v>33486</v>
      </c>
      <c r="J52" s="7">
        <v>0</v>
      </c>
      <c r="K52" s="7">
        <v>0</v>
      </c>
      <c r="L52" s="7">
        <v>56</v>
      </c>
      <c r="M52" s="7" t="s">
        <v>32</v>
      </c>
      <c r="N52" s="7">
        <v>249</v>
      </c>
      <c r="O52" s="7">
        <f t="shared" si="1"/>
        <v>83</v>
      </c>
      <c r="P52" s="6"/>
      <c r="Q52" s="7" t="s">
        <v>33</v>
      </c>
      <c r="R52" s="7" t="s">
        <v>439</v>
      </c>
      <c r="S52" s="7" t="s">
        <v>440</v>
      </c>
      <c r="T52" s="7" t="s">
        <v>441</v>
      </c>
      <c r="U52" s="7" t="s">
        <v>368</v>
      </c>
      <c r="V52" s="7" t="s">
        <v>318</v>
      </c>
      <c r="W52" s="7" t="s">
        <v>442</v>
      </c>
      <c r="X52" s="7" t="s">
        <v>221</v>
      </c>
      <c r="Y52" s="10" t="s">
        <v>443</v>
      </c>
      <c r="Z52" s="6"/>
      <c r="AA52" s="6"/>
      <c r="AB52" s="6"/>
    </row>
    <row r="53" spans="1:28" ht="15">
      <c r="A53" s="6"/>
      <c r="B53" s="7">
        <v>52</v>
      </c>
      <c r="C53" s="8" t="s">
        <v>28</v>
      </c>
      <c r="D53" s="8" t="s">
        <v>29</v>
      </c>
      <c r="E53" s="7" t="s">
        <v>30</v>
      </c>
      <c r="F53" s="9">
        <v>33496</v>
      </c>
      <c r="G53" s="9">
        <v>33639</v>
      </c>
      <c r="H53" s="7">
        <v>33496</v>
      </c>
      <c r="I53" s="7">
        <v>33639</v>
      </c>
      <c r="J53" s="7">
        <v>0</v>
      </c>
      <c r="K53" s="7">
        <v>0</v>
      </c>
      <c r="L53" s="7">
        <v>9</v>
      </c>
      <c r="M53" s="7" t="s">
        <v>82</v>
      </c>
      <c r="N53" s="7">
        <v>144</v>
      </c>
      <c r="O53" s="7">
        <f t="shared" si="1"/>
        <v>48</v>
      </c>
      <c r="P53" s="6"/>
      <c r="Q53" s="7" t="s">
        <v>55</v>
      </c>
      <c r="R53" s="7" t="s">
        <v>444</v>
      </c>
      <c r="S53" s="7" t="s">
        <v>445</v>
      </c>
      <c r="T53" s="7" t="s">
        <v>446</v>
      </c>
      <c r="U53" s="7" t="s">
        <v>447</v>
      </c>
      <c r="V53" s="7" t="s">
        <v>448</v>
      </c>
      <c r="W53" s="7" t="s">
        <v>449</v>
      </c>
      <c r="X53" s="7" t="s">
        <v>305</v>
      </c>
      <c r="Y53" s="10" t="s">
        <v>450</v>
      </c>
      <c r="Z53" s="6"/>
      <c r="AA53" s="6"/>
      <c r="AB53" s="6"/>
    </row>
    <row r="54" spans="1:28" ht="15">
      <c r="A54" s="6"/>
      <c r="B54" s="7">
        <v>53</v>
      </c>
      <c r="C54" s="8" t="s">
        <v>28</v>
      </c>
      <c r="D54" s="8" t="s">
        <v>43</v>
      </c>
      <c r="E54" s="7" t="s">
        <v>267</v>
      </c>
      <c r="F54" s="9">
        <v>33639</v>
      </c>
      <c r="G54" s="9">
        <v>34532</v>
      </c>
      <c r="H54" s="11">
        <v>33639</v>
      </c>
      <c r="I54" s="7">
        <v>34532</v>
      </c>
      <c r="J54" s="7">
        <v>0</v>
      </c>
      <c r="K54" s="7">
        <v>0</v>
      </c>
      <c r="L54" s="7">
        <v>-1</v>
      </c>
      <c r="M54" s="7" t="s">
        <v>82</v>
      </c>
      <c r="N54" s="7">
        <v>894</v>
      </c>
      <c r="O54" s="7">
        <f t="shared" si="1"/>
        <v>298</v>
      </c>
      <c r="P54" s="6"/>
      <c r="Q54" s="7" t="s">
        <v>33</v>
      </c>
      <c r="R54" s="7" t="s">
        <v>451</v>
      </c>
      <c r="S54" s="7" t="s">
        <v>452</v>
      </c>
      <c r="T54" s="7" t="s">
        <v>453</v>
      </c>
      <c r="U54" s="7" t="s">
        <v>454</v>
      </c>
      <c r="V54" s="7" t="s">
        <v>455</v>
      </c>
      <c r="W54" s="7" t="s">
        <v>456</v>
      </c>
      <c r="X54" s="7" t="s">
        <v>457</v>
      </c>
      <c r="Y54" s="10" t="s">
        <v>458</v>
      </c>
      <c r="Z54" s="6"/>
      <c r="AA54" s="6"/>
      <c r="AB54" s="7" t="s">
        <v>276</v>
      </c>
    </row>
    <row r="55" spans="1:28" ht="15">
      <c r="A55" s="6"/>
      <c r="B55" s="7">
        <v>54</v>
      </c>
      <c r="C55" s="8" t="s">
        <v>28</v>
      </c>
      <c r="D55" s="8" t="s">
        <v>53</v>
      </c>
      <c r="E55" s="7" t="s">
        <v>30</v>
      </c>
      <c r="F55" s="9">
        <v>34649</v>
      </c>
      <c r="G55" s="9">
        <v>34813</v>
      </c>
      <c r="H55" s="7">
        <v>34538</v>
      </c>
      <c r="I55" s="7">
        <v>34813</v>
      </c>
      <c r="J55" s="7">
        <v>111</v>
      </c>
      <c r="K55" s="7">
        <v>0</v>
      </c>
      <c r="L55" s="7">
        <v>5</v>
      </c>
      <c r="M55" s="7" t="s">
        <v>82</v>
      </c>
      <c r="N55" s="7">
        <v>165</v>
      </c>
      <c r="O55" s="7">
        <f t="shared" si="1"/>
        <v>55</v>
      </c>
      <c r="P55" s="6"/>
      <c r="Q55" s="7" t="s">
        <v>33</v>
      </c>
      <c r="R55" s="7" t="s">
        <v>459</v>
      </c>
      <c r="S55" s="7" t="s">
        <v>460</v>
      </c>
      <c r="T55" s="7" t="s">
        <v>461</v>
      </c>
      <c r="U55" s="7" t="s">
        <v>462</v>
      </c>
      <c r="V55" s="7" t="s">
        <v>463</v>
      </c>
      <c r="W55" s="7" t="s">
        <v>464</v>
      </c>
      <c r="X55" s="7" t="s">
        <v>465</v>
      </c>
      <c r="Y55" s="10" t="s">
        <v>466</v>
      </c>
      <c r="Z55" s="6"/>
      <c r="AA55" s="6"/>
      <c r="AB55" s="6"/>
    </row>
    <row r="56" spans="1:28" ht="15">
      <c r="A56" s="6"/>
      <c r="B56" s="7">
        <v>55</v>
      </c>
      <c r="C56" s="8" t="s">
        <v>28</v>
      </c>
      <c r="D56" s="8" t="s">
        <v>73</v>
      </c>
      <c r="E56" s="7" t="s">
        <v>30</v>
      </c>
      <c r="F56" s="9">
        <v>34823</v>
      </c>
      <c r="G56" s="9">
        <v>35617</v>
      </c>
      <c r="H56" s="7">
        <v>34823</v>
      </c>
      <c r="I56" s="7">
        <v>35617</v>
      </c>
      <c r="J56" s="7">
        <v>0</v>
      </c>
      <c r="K56" s="7">
        <v>0</v>
      </c>
      <c r="L56" s="7">
        <v>9</v>
      </c>
      <c r="M56" s="7" t="s">
        <v>82</v>
      </c>
      <c r="N56" s="7">
        <v>795</v>
      </c>
      <c r="O56" s="7">
        <f t="shared" si="1"/>
        <v>265</v>
      </c>
      <c r="P56" s="6"/>
      <c r="Q56" s="7" t="s">
        <v>55</v>
      </c>
      <c r="R56" s="7" t="s">
        <v>467</v>
      </c>
      <c r="S56" s="7" t="s">
        <v>468</v>
      </c>
      <c r="T56" s="7" t="s">
        <v>469</v>
      </c>
      <c r="U56" s="7" t="s">
        <v>470</v>
      </c>
      <c r="V56" s="7" t="s">
        <v>311</v>
      </c>
      <c r="W56" s="7" t="s">
        <v>471</v>
      </c>
      <c r="X56" s="7" t="s">
        <v>305</v>
      </c>
      <c r="Y56" s="10" t="s">
        <v>472</v>
      </c>
      <c r="Z56" s="6"/>
      <c r="AA56" s="6"/>
      <c r="AB56" s="6"/>
    </row>
    <row r="57" spans="1:28" ht="15">
      <c r="A57" s="6"/>
      <c r="B57" s="7">
        <v>56</v>
      </c>
      <c r="C57" s="8" t="s">
        <v>28</v>
      </c>
      <c r="D57" s="8" t="s">
        <v>29</v>
      </c>
      <c r="E57" s="7" t="s">
        <v>30</v>
      </c>
      <c r="F57" s="9">
        <v>35607</v>
      </c>
      <c r="G57" s="9">
        <v>36164</v>
      </c>
      <c r="H57" s="7">
        <v>35607</v>
      </c>
      <c r="I57" s="7">
        <v>36164</v>
      </c>
      <c r="J57" s="7">
        <v>0</v>
      </c>
      <c r="K57" s="7">
        <v>0</v>
      </c>
      <c r="L57" s="7">
        <v>-11</v>
      </c>
      <c r="M57" s="7" t="s">
        <v>82</v>
      </c>
      <c r="N57" s="7">
        <v>558</v>
      </c>
      <c r="O57" s="7">
        <f t="shared" si="1"/>
        <v>186</v>
      </c>
      <c r="P57" s="6"/>
      <c r="Q57" s="7" t="s">
        <v>33</v>
      </c>
      <c r="R57" s="7" t="s">
        <v>473</v>
      </c>
      <c r="S57" s="7" t="s">
        <v>474</v>
      </c>
      <c r="T57" s="7" t="s">
        <v>475</v>
      </c>
      <c r="U57" s="7" t="s">
        <v>476</v>
      </c>
      <c r="V57" s="7" t="s">
        <v>477</v>
      </c>
      <c r="W57" s="7" t="s">
        <v>478</v>
      </c>
      <c r="X57" s="7" t="s">
        <v>479</v>
      </c>
      <c r="Y57" s="10" t="s">
        <v>480</v>
      </c>
      <c r="Z57" s="6"/>
      <c r="AA57" s="6"/>
      <c r="AB57" s="6"/>
    </row>
    <row r="58" spans="1:28" ht="15">
      <c r="A58" s="6"/>
      <c r="B58" s="7">
        <v>57</v>
      </c>
      <c r="C58" s="8" t="s">
        <v>28</v>
      </c>
      <c r="D58" s="8" t="s">
        <v>43</v>
      </c>
      <c r="E58" s="11" t="s">
        <v>481</v>
      </c>
      <c r="F58" s="9">
        <v>36191</v>
      </c>
      <c r="G58" s="9">
        <v>40084</v>
      </c>
      <c r="H58" s="7">
        <v>36191</v>
      </c>
      <c r="I58" s="7">
        <v>40084</v>
      </c>
      <c r="J58" s="7">
        <v>0</v>
      </c>
      <c r="K58" s="7">
        <v>0</v>
      </c>
      <c r="L58" s="7">
        <v>26</v>
      </c>
      <c r="M58" s="7" t="s">
        <v>82</v>
      </c>
      <c r="N58" s="7">
        <v>3894</v>
      </c>
      <c r="O58" s="7">
        <f t="shared" si="1"/>
        <v>1298</v>
      </c>
      <c r="P58" s="6"/>
      <c r="Q58" s="7" t="s">
        <v>55</v>
      </c>
      <c r="R58" s="7" t="s">
        <v>482</v>
      </c>
      <c r="S58" s="7" t="s">
        <v>483</v>
      </c>
      <c r="T58" s="7" t="s">
        <v>484</v>
      </c>
      <c r="U58" s="7" t="s">
        <v>485</v>
      </c>
      <c r="V58" s="7" t="s">
        <v>486</v>
      </c>
      <c r="W58" s="7" t="s">
        <v>487</v>
      </c>
      <c r="X58" s="7" t="s">
        <v>488</v>
      </c>
      <c r="Y58" s="10" t="s">
        <v>489</v>
      </c>
      <c r="Z58" s="6"/>
      <c r="AA58" s="6"/>
      <c r="AB58" s="6"/>
    </row>
    <row r="59" spans="1:28" ht="15">
      <c r="A59" s="6"/>
      <c r="B59" s="7">
        <v>58</v>
      </c>
      <c r="C59" s="8" t="s">
        <v>28</v>
      </c>
      <c r="D59" s="8" t="s">
        <v>53</v>
      </c>
      <c r="E59" s="7" t="s">
        <v>30</v>
      </c>
      <c r="F59" s="9">
        <v>40077</v>
      </c>
      <c r="G59" s="9">
        <v>40280</v>
      </c>
      <c r="H59" s="7">
        <v>40077</v>
      </c>
      <c r="I59" s="7">
        <v>40280</v>
      </c>
      <c r="J59" s="7">
        <v>0</v>
      </c>
      <c r="K59" s="7">
        <v>0</v>
      </c>
      <c r="L59" s="7">
        <v>-8</v>
      </c>
      <c r="M59" s="7" t="s">
        <v>82</v>
      </c>
      <c r="N59" s="7">
        <v>204</v>
      </c>
      <c r="O59" s="7">
        <f t="shared" si="1"/>
        <v>68</v>
      </c>
      <c r="P59" s="6"/>
      <c r="Q59" s="7" t="s">
        <v>55</v>
      </c>
      <c r="R59" s="7" t="s">
        <v>490</v>
      </c>
      <c r="S59" s="7" t="s">
        <v>491</v>
      </c>
      <c r="T59" s="7" t="s">
        <v>492</v>
      </c>
      <c r="U59" s="7" t="s">
        <v>493</v>
      </c>
      <c r="V59" s="7" t="s">
        <v>494</v>
      </c>
      <c r="W59" s="7" t="s">
        <v>495</v>
      </c>
      <c r="X59" s="7" t="s">
        <v>496</v>
      </c>
      <c r="Y59" s="10" t="s">
        <v>497</v>
      </c>
      <c r="Z59" s="6"/>
      <c r="AA59" s="6"/>
      <c r="AB59" s="6"/>
    </row>
    <row r="60" spans="1:28" ht="15">
      <c r="A60" s="6"/>
      <c r="B60" s="7">
        <v>59</v>
      </c>
      <c r="C60" s="8" t="s">
        <v>28</v>
      </c>
      <c r="D60" s="8" t="s">
        <v>73</v>
      </c>
      <c r="E60" s="7" t="s">
        <v>250</v>
      </c>
      <c r="F60" s="9">
        <v>40285</v>
      </c>
      <c r="G60" s="9">
        <v>40518</v>
      </c>
      <c r="H60" s="7">
        <v>40285</v>
      </c>
      <c r="I60" s="7">
        <v>40518</v>
      </c>
      <c r="J60" s="7">
        <v>0</v>
      </c>
      <c r="K60" s="7">
        <v>0</v>
      </c>
      <c r="L60" s="7">
        <v>4</v>
      </c>
      <c r="M60" s="7" t="s">
        <v>32</v>
      </c>
      <c r="N60" s="7">
        <v>234</v>
      </c>
      <c r="O60" s="7">
        <f t="shared" si="1"/>
        <v>78</v>
      </c>
      <c r="P60" s="6"/>
      <c r="Q60" s="7" t="s">
        <v>55</v>
      </c>
      <c r="R60" s="7" t="s">
        <v>498</v>
      </c>
      <c r="S60" s="7" t="s">
        <v>499</v>
      </c>
      <c r="T60" s="7" t="s">
        <v>500</v>
      </c>
      <c r="U60" s="7" t="s">
        <v>501</v>
      </c>
      <c r="V60" s="7" t="s">
        <v>502</v>
      </c>
      <c r="W60" s="7" t="s">
        <v>503</v>
      </c>
      <c r="X60" s="7" t="s">
        <v>504</v>
      </c>
      <c r="Y60" s="10" t="s">
        <v>505</v>
      </c>
      <c r="Z60" s="6"/>
      <c r="AA60" s="6"/>
      <c r="AB60" s="6"/>
    </row>
    <row r="61" spans="1:28" ht="15">
      <c r="A61" s="6"/>
      <c r="B61" s="7">
        <v>60</v>
      </c>
      <c r="C61" s="8" t="s">
        <v>29</v>
      </c>
      <c r="D61" s="8" t="s">
        <v>28</v>
      </c>
      <c r="E61" s="7" t="s">
        <v>30</v>
      </c>
      <c r="F61" s="9">
        <v>40520</v>
      </c>
      <c r="G61" s="9">
        <v>40720</v>
      </c>
      <c r="H61" s="7">
        <v>40520</v>
      </c>
      <c r="I61" s="7">
        <v>40720</v>
      </c>
      <c r="J61" s="7">
        <v>0</v>
      </c>
      <c r="K61" s="7">
        <v>0</v>
      </c>
      <c r="L61" s="7">
        <v>1</v>
      </c>
      <c r="M61" s="7" t="s">
        <v>32</v>
      </c>
      <c r="N61" s="7">
        <v>201</v>
      </c>
      <c r="O61" s="7">
        <f t="shared" si="1"/>
        <v>67</v>
      </c>
      <c r="P61" s="6"/>
      <c r="Q61" s="7" t="s">
        <v>33</v>
      </c>
      <c r="R61" s="7" t="s">
        <v>506</v>
      </c>
      <c r="S61" s="7" t="s">
        <v>507</v>
      </c>
      <c r="T61" s="14" t="s">
        <v>508</v>
      </c>
      <c r="U61" s="7" t="s">
        <v>509</v>
      </c>
      <c r="V61" s="7" t="s">
        <v>510</v>
      </c>
      <c r="W61" s="7" t="s">
        <v>511</v>
      </c>
      <c r="X61" s="7" t="s">
        <v>512</v>
      </c>
      <c r="Y61" s="10" t="s">
        <v>513</v>
      </c>
      <c r="Z61" s="6"/>
      <c r="AA61" s="7" t="s">
        <v>514</v>
      </c>
      <c r="AB61" s="6"/>
    </row>
    <row r="62" spans="1:28" ht="15">
      <c r="A62" s="6"/>
      <c r="B62" s="7">
        <v>61</v>
      </c>
      <c r="C62" s="8" t="s">
        <v>29</v>
      </c>
      <c r="D62" s="8" t="s">
        <v>43</v>
      </c>
      <c r="E62" s="7" t="s">
        <v>30</v>
      </c>
      <c r="F62" s="9">
        <v>40720</v>
      </c>
      <c r="G62" s="9">
        <v>40878</v>
      </c>
      <c r="H62" s="7">
        <v>40720</v>
      </c>
      <c r="I62" s="7">
        <v>40878</v>
      </c>
      <c r="J62" s="7">
        <v>0</v>
      </c>
      <c r="K62" s="7">
        <v>0</v>
      </c>
      <c r="L62" s="7">
        <v>-1</v>
      </c>
      <c r="M62" s="7" t="s">
        <v>32</v>
      </c>
      <c r="N62" s="7">
        <v>159</v>
      </c>
      <c r="O62" s="7">
        <f t="shared" si="1"/>
        <v>53</v>
      </c>
      <c r="P62" s="6"/>
      <c r="Q62" s="7" t="s">
        <v>33</v>
      </c>
      <c r="R62" s="7" t="s">
        <v>515</v>
      </c>
      <c r="S62" s="7" t="s">
        <v>516</v>
      </c>
      <c r="T62" s="7" t="s">
        <v>517</v>
      </c>
      <c r="U62" s="7" t="s">
        <v>208</v>
      </c>
      <c r="V62" s="7" t="s">
        <v>518</v>
      </c>
      <c r="W62" s="7" t="s">
        <v>519</v>
      </c>
      <c r="X62" s="7" t="s">
        <v>520</v>
      </c>
      <c r="Y62" s="10" t="s">
        <v>521</v>
      </c>
      <c r="Z62" s="6"/>
      <c r="AA62" s="7" t="s">
        <v>514</v>
      </c>
      <c r="AB62" s="6"/>
    </row>
    <row r="63" spans="1:28" ht="15">
      <c r="A63" s="6"/>
      <c r="B63" s="7">
        <v>62</v>
      </c>
      <c r="C63" s="8" t="s">
        <v>29</v>
      </c>
      <c r="D63" s="8" t="s">
        <v>53</v>
      </c>
      <c r="E63" s="7" t="s">
        <v>30</v>
      </c>
      <c r="F63" s="9">
        <v>40875</v>
      </c>
      <c r="G63" s="9">
        <v>41162</v>
      </c>
      <c r="H63" s="7">
        <v>40876</v>
      </c>
      <c r="I63" s="7">
        <v>41162</v>
      </c>
      <c r="J63" s="7">
        <v>0</v>
      </c>
      <c r="K63" s="7">
        <v>0</v>
      </c>
      <c r="L63" s="7">
        <v>-4</v>
      </c>
      <c r="M63" s="7" t="s">
        <v>32</v>
      </c>
      <c r="N63" s="7">
        <v>288</v>
      </c>
      <c r="O63" s="7">
        <f t="shared" si="1"/>
        <v>96</v>
      </c>
      <c r="P63" s="6"/>
      <c r="Q63" s="7" t="s">
        <v>33</v>
      </c>
      <c r="R63" s="7" t="s">
        <v>522</v>
      </c>
      <c r="S63" s="7" t="s">
        <v>523</v>
      </c>
      <c r="T63" s="7" t="s">
        <v>524</v>
      </c>
      <c r="U63" s="7" t="s">
        <v>525</v>
      </c>
      <c r="V63" s="7" t="s">
        <v>526</v>
      </c>
      <c r="W63" s="7" t="s">
        <v>527</v>
      </c>
      <c r="X63" s="7" t="s">
        <v>528</v>
      </c>
      <c r="Y63" s="10" t="s">
        <v>529</v>
      </c>
      <c r="Z63" s="6"/>
      <c r="AA63" s="7" t="s">
        <v>514</v>
      </c>
      <c r="AB63" s="6"/>
    </row>
    <row r="64" spans="1:28" ht="15">
      <c r="A64" s="6"/>
      <c r="B64" s="7">
        <v>63</v>
      </c>
      <c r="C64" s="8" t="s">
        <v>29</v>
      </c>
      <c r="D64" s="8" t="s">
        <v>73</v>
      </c>
      <c r="E64" s="7" t="s">
        <v>30</v>
      </c>
      <c r="F64" s="9">
        <v>41159</v>
      </c>
      <c r="G64" s="9">
        <v>41341</v>
      </c>
      <c r="H64" s="7">
        <v>41159</v>
      </c>
      <c r="I64" s="7">
        <v>41341</v>
      </c>
      <c r="J64" s="7">
        <v>0</v>
      </c>
      <c r="K64" s="7">
        <v>0</v>
      </c>
      <c r="L64" s="7">
        <v>-4</v>
      </c>
      <c r="M64" s="7" t="s">
        <v>82</v>
      </c>
      <c r="N64" s="7">
        <v>183</v>
      </c>
      <c r="O64" s="7">
        <f t="shared" si="1"/>
        <v>61</v>
      </c>
      <c r="P64" s="6"/>
      <c r="Q64" s="7" t="s">
        <v>33</v>
      </c>
      <c r="R64" s="7" t="s">
        <v>530</v>
      </c>
      <c r="S64" s="7" t="s">
        <v>531</v>
      </c>
      <c r="T64" s="7" t="s">
        <v>532</v>
      </c>
      <c r="U64" s="7" t="s">
        <v>525</v>
      </c>
      <c r="V64" s="7" t="s">
        <v>533</v>
      </c>
      <c r="W64" s="7" t="s">
        <v>534</v>
      </c>
      <c r="X64" s="7" t="s">
        <v>535</v>
      </c>
      <c r="Y64" s="10" t="s">
        <v>536</v>
      </c>
      <c r="Z64" s="6"/>
      <c r="AA64" s="7" t="s">
        <v>514</v>
      </c>
      <c r="AB64" s="6"/>
    </row>
    <row r="65" spans="1:28" ht="15">
      <c r="A65" s="6"/>
      <c r="B65" s="7">
        <v>64</v>
      </c>
      <c r="C65" s="8" t="s">
        <v>29</v>
      </c>
      <c r="D65" s="8" t="s">
        <v>28</v>
      </c>
      <c r="E65" s="7" t="s">
        <v>30</v>
      </c>
      <c r="F65" s="9">
        <v>41331</v>
      </c>
      <c r="G65" s="9">
        <v>41510</v>
      </c>
      <c r="H65" s="7">
        <v>41331</v>
      </c>
      <c r="I65" s="7">
        <v>41510</v>
      </c>
      <c r="J65" s="7">
        <v>0</v>
      </c>
      <c r="K65" s="7">
        <v>0</v>
      </c>
      <c r="L65" s="7">
        <v>-11</v>
      </c>
      <c r="M65" s="7" t="s">
        <v>32</v>
      </c>
      <c r="N65" s="7">
        <v>180</v>
      </c>
      <c r="O65" s="7">
        <f t="shared" si="1"/>
        <v>60</v>
      </c>
      <c r="P65" s="6"/>
      <c r="Q65" s="7" t="s">
        <v>55</v>
      </c>
      <c r="R65" s="7" t="s">
        <v>537</v>
      </c>
      <c r="S65" s="7" t="s">
        <v>538</v>
      </c>
      <c r="T65" s="7" t="s">
        <v>539</v>
      </c>
      <c r="U65" s="7" t="s">
        <v>540</v>
      </c>
      <c r="V65" s="7" t="s">
        <v>541</v>
      </c>
      <c r="W65" s="2" t="s">
        <v>542</v>
      </c>
      <c r="X65" s="7" t="s">
        <v>543</v>
      </c>
      <c r="Y65" s="10" t="s">
        <v>544</v>
      </c>
      <c r="Z65" s="6"/>
      <c r="AA65" s="7" t="s">
        <v>514</v>
      </c>
      <c r="AB65" s="6"/>
    </row>
    <row r="66" spans="1:28" ht="15">
      <c r="A66" s="6"/>
      <c r="B66" s="7">
        <v>65</v>
      </c>
      <c r="C66" s="8" t="s">
        <v>29</v>
      </c>
      <c r="D66" s="8" t="s">
        <v>43</v>
      </c>
      <c r="E66" s="7" t="s">
        <v>30</v>
      </c>
      <c r="F66" s="9">
        <v>41511</v>
      </c>
      <c r="G66" s="9">
        <v>41825</v>
      </c>
      <c r="H66" s="7">
        <v>41511</v>
      </c>
      <c r="I66" s="7">
        <v>41825</v>
      </c>
      <c r="J66" s="7">
        <v>0</v>
      </c>
      <c r="K66" s="7">
        <v>0</v>
      </c>
      <c r="L66" s="7">
        <v>0</v>
      </c>
      <c r="M66" s="7" t="s">
        <v>82</v>
      </c>
      <c r="N66" s="7">
        <v>315</v>
      </c>
      <c r="O66" s="7">
        <f t="shared" si="1"/>
        <v>105</v>
      </c>
      <c r="P66" s="6"/>
      <c r="Q66" s="7" t="s">
        <v>33</v>
      </c>
      <c r="R66" s="7" t="s">
        <v>545</v>
      </c>
      <c r="S66" s="7" t="s">
        <v>546</v>
      </c>
      <c r="T66" s="7" t="s">
        <v>547</v>
      </c>
      <c r="U66" s="7" t="s">
        <v>548</v>
      </c>
      <c r="V66" s="7" t="s">
        <v>549</v>
      </c>
      <c r="W66" s="7" t="s">
        <v>550</v>
      </c>
      <c r="X66" s="7" t="s">
        <v>551</v>
      </c>
      <c r="Y66" s="10" t="s">
        <v>552</v>
      </c>
      <c r="Z66" s="6"/>
      <c r="AA66" s="7" t="s">
        <v>553</v>
      </c>
      <c r="AB66" s="6"/>
    </row>
    <row r="67" spans="1:28" ht="15">
      <c r="A67" s="6"/>
      <c r="B67" s="7">
        <v>66</v>
      </c>
      <c r="C67" s="8" t="s">
        <v>29</v>
      </c>
      <c r="D67" s="8" t="s">
        <v>53</v>
      </c>
      <c r="E67" s="7" t="s">
        <v>30</v>
      </c>
      <c r="F67" s="9">
        <v>41855</v>
      </c>
      <c r="G67" s="9">
        <v>42442</v>
      </c>
      <c r="H67" s="7">
        <v>41855</v>
      </c>
      <c r="I67" s="7">
        <v>42442</v>
      </c>
      <c r="J67" s="7">
        <v>0</v>
      </c>
      <c r="K67" s="7">
        <v>0</v>
      </c>
      <c r="L67" s="7">
        <v>29</v>
      </c>
      <c r="M67" s="7" t="s">
        <v>32</v>
      </c>
      <c r="N67" s="7">
        <v>588</v>
      </c>
      <c r="O67" s="7">
        <f t="shared" si="1"/>
        <v>196</v>
      </c>
      <c r="P67" s="6"/>
      <c r="Q67" s="7" t="s">
        <v>33</v>
      </c>
      <c r="R67" s="7" t="s">
        <v>554</v>
      </c>
      <c r="S67" s="7" t="s">
        <v>555</v>
      </c>
      <c r="T67" s="7" t="s">
        <v>556</v>
      </c>
      <c r="U67" s="7" t="s">
        <v>557</v>
      </c>
      <c r="V67" s="7" t="s">
        <v>558</v>
      </c>
      <c r="W67" s="2" t="s">
        <v>559</v>
      </c>
      <c r="X67" s="7" t="s">
        <v>560</v>
      </c>
      <c r="Y67" s="10" t="s">
        <v>212</v>
      </c>
      <c r="Z67" s="6"/>
      <c r="AA67" s="7" t="s">
        <v>514</v>
      </c>
      <c r="AB67" s="6"/>
    </row>
    <row r="68" spans="1:28" ht="15">
      <c r="A68" s="6"/>
      <c r="B68" s="7">
        <v>67</v>
      </c>
      <c r="C68" s="8" t="s">
        <v>29</v>
      </c>
      <c r="D68" s="8" t="s">
        <v>73</v>
      </c>
      <c r="E68" s="7" t="s">
        <v>250</v>
      </c>
      <c r="F68" s="9">
        <v>42448</v>
      </c>
      <c r="G68" s="9">
        <v>42690</v>
      </c>
      <c r="H68" s="7">
        <v>42448</v>
      </c>
      <c r="I68" s="7">
        <v>42690</v>
      </c>
      <c r="J68" s="7">
        <v>0</v>
      </c>
      <c r="K68" s="7">
        <v>0</v>
      </c>
      <c r="L68" s="7">
        <v>5</v>
      </c>
      <c r="M68" s="7" t="s">
        <v>32</v>
      </c>
      <c r="N68" s="7">
        <v>243</v>
      </c>
      <c r="O68" s="7">
        <f t="shared" si="1"/>
        <v>81</v>
      </c>
      <c r="P68" s="6"/>
      <c r="Q68" s="7" t="s">
        <v>33</v>
      </c>
      <c r="R68" s="7" t="s">
        <v>561</v>
      </c>
      <c r="S68" s="7" t="s">
        <v>562</v>
      </c>
      <c r="T68" s="7" t="s">
        <v>563</v>
      </c>
      <c r="U68" s="7" t="s">
        <v>564</v>
      </c>
      <c r="V68" s="7" t="s">
        <v>565</v>
      </c>
      <c r="W68" s="7" t="s">
        <v>566</v>
      </c>
      <c r="X68" s="7" t="s">
        <v>567</v>
      </c>
      <c r="Y68" s="10" t="s">
        <v>568</v>
      </c>
      <c r="Z68" s="6"/>
      <c r="AA68" s="7" t="s">
        <v>569</v>
      </c>
      <c r="AB68" s="6"/>
    </row>
    <row r="69" spans="1:28" ht="15">
      <c r="A69" s="6"/>
      <c r="B69" s="7">
        <v>68</v>
      </c>
      <c r="C69" s="8" t="s">
        <v>43</v>
      </c>
      <c r="D69" s="8" t="s">
        <v>29</v>
      </c>
      <c r="E69" s="7" t="s">
        <v>250</v>
      </c>
      <c r="F69" s="9">
        <v>42650</v>
      </c>
      <c r="G69" s="9">
        <v>42982</v>
      </c>
      <c r="H69" s="7">
        <v>42650</v>
      </c>
      <c r="I69" s="7">
        <v>42982</v>
      </c>
      <c r="J69" s="7">
        <v>0</v>
      </c>
      <c r="K69" s="7">
        <v>0</v>
      </c>
      <c r="L69" s="7">
        <v>-41</v>
      </c>
      <c r="M69" s="7" t="s">
        <v>214</v>
      </c>
      <c r="N69" s="7">
        <v>333</v>
      </c>
      <c r="O69" s="7">
        <f t="shared" si="1"/>
        <v>111</v>
      </c>
      <c r="P69" s="6"/>
      <c r="Q69" s="7" t="s">
        <v>33</v>
      </c>
      <c r="R69" s="7" t="s">
        <v>570</v>
      </c>
      <c r="S69" s="7" t="s">
        <v>571</v>
      </c>
      <c r="T69" s="7" t="s">
        <v>572</v>
      </c>
      <c r="U69" s="7" t="s">
        <v>573</v>
      </c>
      <c r="V69" s="7" t="s">
        <v>574</v>
      </c>
      <c r="W69" s="7" t="s">
        <v>575</v>
      </c>
      <c r="X69" s="7" t="s">
        <v>576</v>
      </c>
      <c r="Y69" s="10" t="s">
        <v>577</v>
      </c>
      <c r="Z69" s="6"/>
      <c r="AA69" s="6"/>
      <c r="AB69" s="6"/>
    </row>
    <row r="70" spans="1:28" ht="15">
      <c r="A70" s="6"/>
      <c r="B70" s="6"/>
      <c r="C70" s="8" t="s">
        <v>43</v>
      </c>
      <c r="D70" s="8" t="s">
        <v>28</v>
      </c>
      <c r="E70" s="7" t="s">
        <v>250</v>
      </c>
      <c r="F70" s="9">
        <v>43006</v>
      </c>
      <c r="G70" s="9">
        <v>42821</v>
      </c>
      <c r="H70" s="7">
        <v>43006</v>
      </c>
      <c r="I70" s="7">
        <v>42821</v>
      </c>
      <c r="J70" s="7">
        <v>0</v>
      </c>
      <c r="K70" s="7">
        <v>0</v>
      </c>
      <c r="L70" s="7">
        <v>47</v>
      </c>
      <c r="M70" s="7" t="s">
        <v>578</v>
      </c>
      <c r="N70" s="7">
        <v>186</v>
      </c>
      <c r="O70" s="7">
        <f t="shared" si="1"/>
        <v>62</v>
      </c>
      <c r="P70" s="6"/>
      <c r="Q70" s="7" t="s">
        <v>33</v>
      </c>
      <c r="R70" s="7" t="s">
        <v>579</v>
      </c>
      <c r="S70" s="7" t="s">
        <v>580</v>
      </c>
      <c r="T70" s="7" t="s">
        <v>581</v>
      </c>
      <c r="U70" s="7" t="s">
        <v>582</v>
      </c>
      <c r="V70" s="7" t="s">
        <v>583</v>
      </c>
      <c r="W70" s="7" t="s">
        <v>584</v>
      </c>
      <c r="X70" s="7" t="s">
        <v>585</v>
      </c>
      <c r="Y70" s="7" t="s">
        <v>586</v>
      </c>
      <c r="Z70" s="6"/>
      <c r="AA70" s="6"/>
      <c r="AB70" s="6"/>
    </row>
    <row r="71" spans="1:28" ht="15">
      <c r="A71" s="6"/>
      <c r="B71" s="7">
        <v>69</v>
      </c>
      <c r="C71" s="8" t="s">
        <v>43</v>
      </c>
      <c r="D71" s="8" t="s">
        <v>53</v>
      </c>
      <c r="E71" s="7" t="s">
        <v>250</v>
      </c>
      <c r="F71" s="9">
        <v>43054</v>
      </c>
      <c r="G71" s="9">
        <v>43428</v>
      </c>
      <c r="H71" s="7">
        <v>43054</v>
      </c>
      <c r="I71" s="7">
        <v>43428</v>
      </c>
      <c r="J71" s="7">
        <v>0</v>
      </c>
      <c r="K71" s="7">
        <v>0</v>
      </c>
      <c r="L71" s="7">
        <v>47</v>
      </c>
      <c r="M71" s="7" t="s">
        <v>214</v>
      </c>
      <c r="N71" s="7">
        <v>375</v>
      </c>
      <c r="O71" s="7">
        <f t="shared" si="1"/>
        <v>125</v>
      </c>
      <c r="P71" s="6"/>
      <c r="Q71" s="7" t="s">
        <v>55</v>
      </c>
      <c r="R71" s="7" t="s">
        <v>587</v>
      </c>
      <c r="S71" s="7" t="s">
        <v>588</v>
      </c>
      <c r="T71" s="7" t="s">
        <v>589</v>
      </c>
      <c r="U71" s="7" t="s">
        <v>590</v>
      </c>
      <c r="V71" s="7" t="s">
        <v>591</v>
      </c>
      <c r="W71" s="7" t="s">
        <v>592</v>
      </c>
      <c r="X71" s="7" t="s">
        <v>593</v>
      </c>
      <c r="Y71" s="10" t="s">
        <v>594</v>
      </c>
      <c r="Z71" s="6"/>
      <c r="AA71" s="6"/>
      <c r="AB71" s="6"/>
    </row>
    <row r="72" spans="1:28" ht="15">
      <c r="A72" s="6"/>
      <c r="B72" s="7">
        <v>70</v>
      </c>
      <c r="C72" s="8" t="s">
        <v>43</v>
      </c>
      <c r="D72" s="8" t="s">
        <v>73</v>
      </c>
      <c r="E72" s="7" t="s">
        <v>267</v>
      </c>
      <c r="F72" s="9">
        <v>43431</v>
      </c>
      <c r="G72" s="9">
        <v>44273</v>
      </c>
      <c r="H72" s="7">
        <v>43431</v>
      </c>
      <c r="I72" s="7">
        <v>44273</v>
      </c>
      <c r="J72" s="7">
        <v>0</v>
      </c>
      <c r="K72" s="7">
        <v>0</v>
      </c>
      <c r="L72" s="7">
        <v>2</v>
      </c>
      <c r="M72" s="7" t="s">
        <v>214</v>
      </c>
      <c r="N72" s="7">
        <v>843</v>
      </c>
      <c r="O72" s="7">
        <f t="shared" si="1"/>
        <v>281</v>
      </c>
      <c r="P72" s="6"/>
      <c r="Q72" s="7" t="s">
        <v>33</v>
      </c>
      <c r="R72" s="7" t="s">
        <v>595</v>
      </c>
      <c r="S72" s="7" t="s">
        <v>596</v>
      </c>
      <c r="T72" s="7" t="s">
        <v>597</v>
      </c>
      <c r="U72" s="7" t="s">
        <v>598</v>
      </c>
      <c r="V72" s="7" t="s">
        <v>599</v>
      </c>
      <c r="W72" s="7" t="s">
        <v>600</v>
      </c>
      <c r="X72" s="7" t="s">
        <v>601</v>
      </c>
      <c r="Y72" s="10" t="s">
        <v>602</v>
      </c>
      <c r="Z72" s="6"/>
      <c r="AA72" s="6"/>
      <c r="AB72" s="7" t="s">
        <v>276</v>
      </c>
    </row>
    <row r="73" spans="1:28" ht="15">
      <c r="A73" s="6"/>
      <c r="B73" s="7">
        <v>71</v>
      </c>
      <c r="C73" s="8" t="s">
        <v>43</v>
      </c>
      <c r="D73" s="8" t="s">
        <v>29</v>
      </c>
      <c r="E73" s="7" t="s">
        <v>250</v>
      </c>
      <c r="F73" s="9">
        <v>44273</v>
      </c>
      <c r="G73" s="9">
        <v>44602</v>
      </c>
      <c r="H73" s="7">
        <v>44273</v>
      </c>
      <c r="I73" s="7">
        <v>44602</v>
      </c>
      <c r="J73" s="7">
        <v>0</v>
      </c>
      <c r="K73" s="7">
        <v>0</v>
      </c>
      <c r="L73" s="7">
        <v>-1</v>
      </c>
      <c r="M73" s="7" t="s">
        <v>214</v>
      </c>
      <c r="N73" s="7">
        <v>330</v>
      </c>
      <c r="O73" s="7">
        <f t="shared" si="1"/>
        <v>110</v>
      </c>
      <c r="P73" s="6"/>
      <c r="Q73" s="7" t="s">
        <v>33</v>
      </c>
      <c r="R73" s="7" t="s">
        <v>603</v>
      </c>
      <c r="S73" s="7" t="s">
        <v>604</v>
      </c>
      <c r="T73" s="7" t="s">
        <v>605</v>
      </c>
      <c r="U73" s="7" t="s">
        <v>238</v>
      </c>
      <c r="V73" s="7" t="s">
        <v>606</v>
      </c>
      <c r="W73" s="7" t="s">
        <v>607</v>
      </c>
      <c r="X73" s="7" t="s">
        <v>601</v>
      </c>
      <c r="Y73" s="10" t="s">
        <v>608</v>
      </c>
      <c r="Z73" s="6"/>
      <c r="AA73" s="6"/>
      <c r="AB73" s="7" t="s">
        <v>609</v>
      </c>
    </row>
    <row r="74" spans="1:28" ht="15">
      <c r="A74" s="6"/>
      <c r="B74" s="7">
        <v>72</v>
      </c>
      <c r="C74" s="8" t="s">
        <v>43</v>
      </c>
      <c r="D74" s="8" t="s">
        <v>28</v>
      </c>
      <c r="E74" s="7" t="s">
        <v>250</v>
      </c>
      <c r="F74" s="9">
        <v>44640</v>
      </c>
      <c r="G74" s="9">
        <v>44771</v>
      </c>
      <c r="H74" s="7">
        <v>44640</v>
      </c>
      <c r="I74" s="7">
        <v>44771</v>
      </c>
      <c r="J74" s="7">
        <v>0</v>
      </c>
      <c r="K74" s="7">
        <v>0</v>
      </c>
      <c r="L74" s="7">
        <v>37</v>
      </c>
      <c r="M74" s="7" t="s">
        <v>610</v>
      </c>
      <c r="N74" s="7">
        <v>132</v>
      </c>
      <c r="O74" s="7">
        <f t="shared" si="1"/>
        <v>44</v>
      </c>
      <c r="P74" s="6"/>
      <c r="Q74" s="7" t="s">
        <v>33</v>
      </c>
      <c r="R74" s="7" t="s">
        <v>611</v>
      </c>
      <c r="S74" s="7" t="s">
        <v>612</v>
      </c>
      <c r="T74" s="7" t="s">
        <v>613</v>
      </c>
      <c r="U74" s="7" t="s">
        <v>614</v>
      </c>
      <c r="V74" s="7" t="s">
        <v>615</v>
      </c>
      <c r="W74" s="7" t="s">
        <v>616</v>
      </c>
      <c r="X74" s="7" t="s">
        <v>601</v>
      </c>
      <c r="Y74" s="10" t="s">
        <v>617</v>
      </c>
      <c r="Z74" s="6"/>
      <c r="AA74" s="6"/>
      <c r="AB74" s="6"/>
    </row>
    <row r="75" spans="1:28" ht="15">
      <c r="A75" s="6"/>
      <c r="B75" s="7">
        <v>73</v>
      </c>
      <c r="C75" s="8" t="s">
        <v>43</v>
      </c>
      <c r="D75" s="8" t="s">
        <v>53</v>
      </c>
      <c r="E75" s="7" t="s">
        <v>250</v>
      </c>
      <c r="F75" s="9">
        <v>44917</v>
      </c>
      <c r="G75" s="9">
        <v>45096</v>
      </c>
      <c r="H75" s="7">
        <v>44917</v>
      </c>
      <c r="I75" s="7">
        <v>45096</v>
      </c>
      <c r="J75" s="7">
        <v>0</v>
      </c>
      <c r="K75" s="7">
        <v>0</v>
      </c>
      <c r="L75" s="7">
        <v>145</v>
      </c>
      <c r="M75" s="7" t="s">
        <v>214</v>
      </c>
      <c r="N75" s="7">
        <v>180</v>
      </c>
      <c r="O75" s="7">
        <f t="shared" si="1"/>
        <v>60</v>
      </c>
      <c r="P75" s="6"/>
      <c r="Q75" s="7" t="s">
        <v>33</v>
      </c>
      <c r="R75" s="7" t="s">
        <v>618</v>
      </c>
      <c r="S75" s="7" t="s">
        <v>619</v>
      </c>
      <c r="T75" s="7" t="s">
        <v>620</v>
      </c>
      <c r="U75" s="7" t="s">
        <v>621</v>
      </c>
      <c r="V75" s="7" t="s">
        <v>622</v>
      </c>
      <c r="W75" s="7" t="s">
        <v>623</v>
      </c>
      <c r="X75" s="7" t="s">
        <v>624</v>
      </c>
      <c r="Y75" s="10" t="s">
        <v>625</v>
      </c>
      <c r="Z75" s="6"/>
      <c r="AA75" s="6"/>
      <c r="AB75" s="6"/>
    </row>
    <row r="76" spans="1:28" ht="15">
      <c r="A76" s="6"/>
      <c r="B76" s="7">
        <v>74</v>
      </c>
      <c r="C76" s="8" t="s">
        <v>43</v>
      </c>
      <c r="D76" s="8" t="s">
        <v>73</v>
      </c>
      <c r="E76" s="7" t="s">
        <v>250</v>
      </c>
      <c r="F76" s="13">
        <v>45101</v>
      </c>
      <c r="G76" s="9">
        <v>45427</v>
      </c>
      <c r="H76" s="7">
        <v>45101</v>
      </c>
      <c r="I76" s="7">
        <v>45427</v>
      </c>
      <c r="J76" s="7">
        <v>0</v>
      </c>
      <c r="K76" s="7">
        <v>0</v>
      </c>
      <c r="L76" s="7">
        <v>4</v>
      </c>
      <c r="M76" s="7" t="s">
        <v>214</v>
      </c>
      <c r="N76" s="7">
        <v>327</v>
      </c>
      <c r="O76" s="7">
        <f t="shared" si="1"/>
        <v>109</v>
      </c>
      <c r="P76" s="6"/>
      <c r="Q76" s="7" t="s">
        <v>33</v>
      </c>
      <c r="R76" s="7" t="s">
        <v>626</v>
      </c>
      <c r="S76" s="7" t="s">
        <v>627</v>
      </c>
      <c r="T76" s="7" t="s">
        <v>628</v>
      </c>
      <c r="U76" s="7" t="s">
        <v>629</v>
      </c>
      <c r="V76" s="7" t="s">
        <v>630</v>
      </c>
      <c r="W76" s="7" t="s">
        <v>631</v>
      </c>
      <c r="X76" s="7" t="s">
        <v>632</v>
      </c>
      <c r="Y76" s="10" t="s">
        <v>633</v>
      </c>
      <c r="Z76" s="6"/>
      <c r="AA76" s="6"/>
      <c r="AB76" s="6"/>
    </row>
    <row r="77" spans="1:28" ht="15">
      <c r="A77" s="6"/>
      <c r="B77" s="6"/>
      <c r="C77" s="8" t="s">
        <v>53</v>
      </c>
      <c r="D77" s="8" t="s">
        <v>29</v>
      </c>
      <c r="E77" s="7" t="s">
        <v>30</v>
      </c>
      <c r="F77" s="9">
        <v>45266</v>
      </c>
      <c r="G77" s="13">
        <v>44887</v>
      </c>
      <c r="H77" s="7">
        <v>45108</v>
      </c>
      <c r="I77" s="13">
        <v>44887</v>
      </c>
      <c r="J77" s="7">
        <f>F77-H77</f>
        <v>158</v>
      </c>
      <c r="K77" s="7">
        <v>0</v>
      </c>
      <c r="L77" s="7">
        <v>4</v>
      </c>
      <c r="M77" s="7" t="s">
        <v>634</v>
      </c>
      <c r="N77" s="7">
        <v>222</v>
      </c>
      <c r="O77" s="7">
        <f t="shared" si="1"/>
        <v>74</v>
      </c>
      <c r="P77" s="6"/>
      <c r="Q77" s="7" t="s">
        <v>55</v>
      </c>
      <c r="R77" s="7" t="s">
        <v>635</v>
      </c>
      <c r="S77" s="7" t="s">
        <v>636</v>
      </c>
      <c r="T77" s="7" t="s">
        <v>637</v>
      </c>
      <c r="U77" s="7" t="s">
        <v>638</v>
      </c>
      <c r="V77" s="7" t="s">
        <v>639</v>
      </c>
      <c r="W77" s="7" t="s">
        <v>640</v>
      </c>
      <c r="X77" s="7" t="s">
        <v>641</v>
      </c>
      <c r="Y77" s="10" t="s">
        <v>642</v>
      </c>
      <c r="Z77" s="6"/>
      <c r="AA77" s="6"/>
      <c r="AB77" s="7" t="s">
        <v>643</v>
      </c>
    </row>
    <row r="78" spans="1:28" ht="15">
      <c r="A78" s="6"/>
      <c r="B78" s="6"/>
      <c r="C78" s="8" t="s">
        <v>53</v>
      </c>
      <c r="D78" s="8" t="s">
        <v>28</v>
      </c>
      <c r="E78" s="7" t="s">
        <v>30</v>
      </c>
      <c r="F78" s="9">
        <v>45663</v>
      </c>
      <c r="G78" s="9">
        <v>45517</v>
      </c>
      <c r="H78" s="7">
        <v>45663</v>
      </c>
      <c r="I78" s="9">
        <v>45517</v>
      </c>
      <c r="J78" s="7">
        <v>0</v>
      </c>
      <c r="K78" s="7">
        <v>0</v>
      </c>
      <c r="L78" s="7">
        <v>57</v>
      </c>
      <c r="M78" s="7" t="s">
        <v>634</v>
      </c>
      <c r="N78" s="7">
        <v>147</v>
      </c>
      <c r="O78" s="7">
        <f t="shared" si="1"/>
        <v>49</v>
      </c>
      <c r="P78" s="6"/>
      <c r="Q78" s="7" t="s">
        <v>33</v>
      </c>
      <c r="R78" s="7" t="s">
        <v>644</v>
      </c>
      <c r="S78" s="7" t="s">
        <v>636</v>
      </c>
      <c r="T78" s="7" t="s">
        <v>645</v>
      </c>
      <c r="U78" s="7" t="s">
        <v>646</v>
      </c>
      <c r="V78" s="7" t="s">
        <v>647</v>
      </c>
      <c r="W78" s="7" t="s">
        <v>640</v>
      </c>
      <c r="X78" s="7" t="s">
        <v>641</v>
      </c>
      <c r="Y78" s="10" t="s">
        <v>648</v>
      </c>
      <c r="Z78" s="6"/>
      <c r="AA78" s="6"/>
      <c r="AB78" s="6"/>
    </row>
    <row r="79" spans="1:28" ht="15">
      <c r="A79" s="6"/>
      <c r="B79" s="7">
        <v>75</v>
      </c>
      <c r="C79" s="8" t="s">
        <v>53</v>
      </c>
      <c r="D79" s="8" t="s">
        <v>43</v>
      </c>
      <c r="E79" s="7" t="s">
        <v>44</v>
      </c>
      <c r="F79" s="9">
        <v>45721</v>
      </c>
      <c r="G79" s="9">
        <v>46011</v>
      </c>
      <c r="H79" s="9">
        <v>45721</v>
      </c>
      <c r="I79" s="9">
        <v>46011</v>
      </c>
      <c r="J79" s="7">
        <v>0</v>
      </c>
      <c r="K79" s="7">
        <v>0</v>
      </c>
      <c r="L79" s="7">
        <v>57</v>
      </c>
      <c r="M79" s="7" t="s">
        <v>32</v>
      </c>
      <c r="N79" s="7">
        <v>291</v>
      </c>
      <c r="O79" s="7">
        <f t="shared" si="1"/>
        <v>97</v>
      </c>
      <c r="P79" s="6"/>
      <c r="Q79" s="7" t="s">
        <v>33</v>
      </c>
      <c r="R79" s="7" t="s">
        <v>649</v>
      </c>
      <c r="S79" s="7" t="s">
        <v>650</v>
      </c>
      <c r="T79" s="7" t="s">
        <v>651</v>
      </c>
      <c r="U79" s="7" t="s">
        <v>646</v>
      </c>
      <c r="V79" s="7" t="s">
        <v>652</v>
      </c>
      <c r="W79" s="7" t="s">
        <v>653</v>
      </c>
      <c r="X79" s="7" t="s">
        <v>641</v>
      </c>
      <c r="Y79" s="10" t="s">
        <v>654</v>
      </c>
      <c r="Z79" s="6"/>
      <c r="AA79" s="6"/>
      <c r="AB79" s="6"/>
    </row>
    <row r="80" spans="1:28" ht="15">
      <c r="A80" s="6"/>
      <c r="B80" s="7">
        <v>76</v>
      </c>
      <c r="C80" s="8" t="s">
        <v>53</v>
      </c>
      <c r="D80" s="8" t="s">
        <v>73</v>
      </c>
      <c r="E80" s="7" t="s">
        <v>30</v>
      </c>
      <c r="F80" s="9">
        <v>46021</v>
      </c>
      <c r="G80" s="9">
        <v>46392</v>
      </c>
      <c r="H80" s="9">
        <v>46021</v>
      </c>
      <c r="I80" s="9">
        <v>46392</v>
      </c>
      <c r="J80" s="7">
        <v>0</v>
      </c>
      <c r="K80" s="7">
        <v>0</v>
      </c>
      <c r="L80" s="7">
        <v>9</v>
      </c>
      <c r="M80" s="7" t="s">
        <v>32</v>
      </c>
      <c r="N80" s="7">
        <v>372</v>
      </c>
      <c r="O80" s="7">
        <f t="shared" si="1"/>
        <v>124</v>
      </c>
      <c r="P80" s="6"/>
      <c r="Q80" s="7" t="s">
        <v>33</v>
      </c>
      <c r="R80" s="7" t="s">
        <v>655</v>
      </c>
      <c r="S80" s="7" t="s">
        <v>656</v>
      </c>
      <c r="T80" s="7" t="s">
        <v>657</v>
      </c>
      <c r="U80" s="7" t="s">
        <v>470</v>
      </c>
      <c r="V80" s="7" t="s">
        <v>448</v>
      </c>
      <c r="W80" s="7" t="s">
        <v>658</v>
      </c>
      <c r="X80" s="7" t="s">
        <v>363</v>
      </c>
      <c r="Y80" s="10" t="s">
        <v>659</v>
      </c>
      <c r="Z80" s="6"/>
      <c r="AA80" s="6"/>
      <c r="AB80" s="6"/>
    </row>
    <row r="81" spans="1:28" ht="15">
      <c r="A81" s="6"/>
      <c r="B81" s="7">
        <v>77</v>
      </c>
      <c r="C81" s="8" t="s">
        <v>53</v>
      </c>
      <c r="D81" s="8" t="s">
        <v>29</v>
      </c>
      <c r="E81" s="7" t="s">
        <v>660</v>
      </c>
      <c r="F81" s="9">
        <v>46377</v>
      </c>
      <c r="G81" s="9">
        <v>47627</v>
      </c>
      <c r="H81" s="9">
        <v>46377</v>
      </c>
      <c r="I81" s="9">
        <v>47627</v>
      </c>
      <c r="J81" s="7">
        <v>0</v>
      </c>
      <c r="K81" s="7">
        <v>0</v>
      </c>
      <c r="L81" s="7">
        <v>-16</v>
      </c>
      <c r="M81" s="7" t="s">
        <v>32</v>
      </c>
      <c r="N81" s="7">
        <v>1251</v>
      </c>
      <c r="O81" s="7">
        <f t="shared" si="1"/>
        <v>417</v>
      </c>
      <c r="P81" s="6"/>
      <c r="Q81" s="7" t="s">
        <v>33</v>
      </c>
      <c r="R81" s="7" t="s">
        <v>661</v>
      </c>
      <c r="S81" s="7" t="s">
        <v>662</v>
      </c>
      <c r="T81" s="7" t="s">
        <v>663</v>
      </c>
      <c r="U81" s="7" t="s">
        <v>664</v>
      </c>
      <c r="V81" s="7" t="s">
        <v>665</v>
      </c>
      <c r="W81" s="7" t="s">
        <v>666</v>
      </c>
      <c r="X81" s="7" t="s">
        <v>305</v>
      </c>
      <c r="Y81" s="10" t="s">
        <v>667</v>
      </c>
      <c r="Z81" s="6"/>
      <c r="AA81" s="6"/>
      <c r="AB81" s="6"/>
    </row>
    <row r="82" spans="1:28" ht="15">
      <c r="A82" s="6"/>
      <c r="B82" s="7">
        <v>78</v>
      </c>
      <c r="C82" s="8" t="s">
        <v>53</v>
      </c>
      <c r="D82" s="8" t="s">
        <v>28</v>
      </c>
      <c r="E82" s="7" t="s">
        <v>30</v>
      </c>
      <c r="F82" s="9">
        <v>47596</v>
      </c>
      <c r="G82" s="9">
        <v>48189</v>
      </c>
      <c r="H82" s="9">
        <v>47596</v>
      </c>
      <c r="I82" s="9">
        <v>48189</v>
      </c>
      <c r="J82" s="7">
        <v>0</v>
      </c>
      <c r="K82" s="7">
        <v>0</v>
      </c>
      <c r="L82" s="7">
        <v>-32</v>
      </c>
      <c r="M82" s="7" t="s">
        <v>32</v>
      </c>
      <c r="N82" s="7">
        <v>594</v>
      </c>
      <c r="O82" s="7">
        <f t="shared" si="1"/>
        <v>198</v>
      </c>
      <c r="P82" s="6"/>
      <c r="Q82" s="7" t="s">
        <v>55</v>
      </c>
      <c r="R82" s="7" t="s">
        <v>668</v>
      </c>
      <c r="S82" s="7" t="s">
        <v>669</v>
      </c>
      <c r="T82" s="7" t="s">
        <v>670</v>
      </c>
      <c r="U82" s="7" t="s">
        <v>671</v>
      </c>
      <c r="V82" s="7" t="s">
        <v>672</v>
      </c>
      <c r="W82" s="7" t="s">
        <v>673</v>
      </c>
      <c r="X82" s="7" t="s">
        <v>674</v>
      </c>
      <c r="Y82" s="10" t="s">
        <v>675</v>
      </c>
      <c r="Z82" s="6"/>
      <c r="AA82" s="6"/>
      <c r="AB82" s="6"/>
    </row>
    <row r="83" spans="1:28" ht="15">
      <c r="A83" s="6"/>
      <c r="B83" s="7">
        <v>79</v>
      </c>
      <c r="C83" s="8" t="s">
        <v>53</v>
      </c>
      <c r="D83" s="8" t="s">
        <v>43</v>
      </c>
      <c r="E83" s="7" t="s">
        <v>30</v>
      </c>
      <c r="F83" s="9">
        <v>48189</v>
      </c>
      <c r="G83" s="9">
        <v>48566</v>
      </c>
      <c r="H83" s="9">
        <v>48189</v>
      </c>
      <c r="I83" s="9">
        <v>48566</v>
      </c>
      <c r="J83" s="7">
        <v>0</v>
      </c>
      <c r="K83" s="7">
        <v>0</v>
      </c>
      <c r="L83" s="7">
        <v>-1</v>
      </c>
      <c r="M83" s="7" t="s">
        <v>32</v>
      </c>
      <c r="N83" s="7">
        <v>378</v>
      </c>
      <c r="O83" s="7">
        <f t="shared" si="1"/>
        <v>126</v>
      </c>
      <c r="P83" s="6"/>
      <c r="Q83" s="7" t="s">
        <v>33</v>
      </c>
      <c r="R83" s="7" t="s">
        <v>676</v>
      </c>
      <c r="S83" s="7" t="s">
        <v>636</v>
      </c>
      <c r="T83" s="7" t="s">
        <v>677</v>
      </c>
      <c r="U83" s="7" t="s">
        <v>454</v>
      </c>
      <c r="V83" s="7" t="s">
        <v>678</v>
      </c>
      <c r="W83" s="7" t="s">
        <v>679</v>
      </c>
      <c r="X83" s="7" t="s">
        <v>680</v>
      </c>
      <c r="Y83" s="10" t="s">
        <v>681</v>
      </c>
      <c r="Z83" s="6"/>
      <c r="AA83" s="6"/>
      <c r="AB83" s="6"/>
    </row>
    <row r="84" spans="1:28" ht="15">
      <c r="A84" s="6"/>
      <c r="B84" s="7">
        <v>80</v>
      </c>
      <c r="C84" s="8" t="s">
        <v>53</v>
      </c>
      <c r="D84" s="8" t="s">
        <v>73</v>
      </c>
      <c r="E84" s="7" t="s">
        <v>44</v>
      </c>
      <c r="F84" s="9">
        <v>48586</v>
      </c>
      <c r="G84" s="9">
        <v>49020</v>
      </c>
      <c r="H84" s="9">
        <v>48586</v>
      </c>
      <c r="I84" s="9">
        <v>49020</v>
      </c>
      <c r="J84" s="7">
        <v>0</v>
      </c>
      <c r="K84" s="7">
        <v>0</v>
      </c>
      <c r="L84" s="7">
        <v>19</v>
      </c>
      <c r="M84" s="7" t="s">
        <v>32</v>
      </c>
      <c r="N84" s="7">
        <v>435</v>
      </c>
      <c r="O84" s="7">
        <f t="shared" si="1"/>
        <v>145</v>
      </c>
      <c r="P84" s="6"/>
      <c r="Q84" s="7" t="s">
        <v>33</v>
      </c>
      <c r="R84" s="7" t="s">
        <v>682</v>
      </c>
      <c r="S84" s="7" t="s">
        <v>683</v>
      </c>
      <c r="T84" s="7" t="s">
        <v>684</v>
      </c>
      <c r="U84" s="7" t="s">
        <v>685</v>
      </c>
      <c r="V84" s="7" t="s">
        <v>686</v>
      </c>
      <c r="W84" s="7" t="s">
        <v>687</v>
      </c>
      <c r="X84" s="7" t="s">
        <v>305</v>
      </c>
      <c r="Y84" s="10" t="s">
        <v>688</v>
      </c>
      <c r="Z84" s="6"/>
      <c r="AA84" s="6"/>
      <c r="AB84" s="6"/>
    </row>
    <row r="85" spans="1:28" ht="15">
      <c r="A85" s="6"/>
      <c r="B85" s="7">
        <v>81</v>
      </c>
      <c r="C85" s="8" t="s">
        <v>73</v>
      </c>
      <c r="D85" s="8" t="s">
        <v>29</v>
      </c>
      <c r="E85" s="7" t="s">
        <v>689</v>
      </c>
      <c r="F85" s="9">
        <v>49017</v>
      </c>
      <c r="G85" s="9">
        <v>49358</v>
      </c>
      <c r="H85" s="7">
        <v>49017</v>
      </c>
      <c r="I85" s="7">
        <v>49358</v>
      </c>
      <c r="J85" s="7">
        <v>0</v>
      </c>
      <c r="K85" s="7">
        <v>0</v>
      </c>
      <c r="L85" s="7">
        <v>-4</v>
      </c>
      <c r="M85" s="7" t="s">
        <v>32</v>
      </c>
      <c r="N85" s="7">
        <v>342</v>
      </c>
      <c r="O85" s="7">
        <f t="shared" si="1"/>
        <v>114</v>
      </c>
      <c r="P85" s="6"/>
      <c r="Q85" s="7" t="s">
        <v>33</v>
      </c>
      <c r="R85" s="7" t="s">
        <v>690</v>
      </c>
      <c r="S85" s="7" t="s">
        <v>691</v>
      </c>
      <c r="T85" s="7" t="s">
        <v>692</v>
      </c>
      <c r="U85" s="7" t="s">
        <v>693</v>
      </c>
      <c r="V85" s="7" t="s">
        <v>393</v>
      </c>
      <c r="W85" s="7" t="s">
        <v>694</v>
      </c>
      <c r="X85" s="7" t="s">
        <v>695</v>
      </c>
      <c r="Y85" s="10" t="s">
        <v>696</v>
      </c>
      <c r="Z85" s="6"/>
      <c r="AA85" s="6"/>
      <c r="AB85" s="6"/>
    </row>
    <row r="86" spans="1:28" ht="15">
      <c r="A86" s="6"/>
      <c r="B86" s="7">
        <v>82</v>
      </c>
      <c r="C86" s="8" t="s">
        <v>73</v>
      </c>
      <c r="D86" s="8" t="s">
        <v>28</v>
      </c>
      <c r="E86" s="7" t="s">
        <v>267</v>
      </c>
      <c r="F86" s="9">
        <v>49358</v>
      </c>
      <c r="G86" s="9">
        <v>49516</v>
      </c>
      <c r="H86" s="7">
        <v>49355</v>
      </c>
      <c r="I86" s="7">
        <v>49516</v>
      </c>
      <c r="J86" s="7">
        <v>3</v>
      </c>
      <c r="K86" s="7">
        <v>0</v>
      </c>
      <c r="L86" s="7">
        <v>-4</v>
      </c>
      <c r="M86" s="7" t="s">
        <v>32</v>
      </c>
      <c r="N86" s="7">
        <v>162</v>
      </c>
      <c r="O86" s="7">
        <f t="shared" si="1"/>
        <v>54</v>
      </c>
      <c r="P86" s="6"/>
      <c r="Q86" s="7" t="s">
        <v>33</v>
      </c>
      <c r="R86" s="7" t="s">
        <v>697</v>
      </c>
      <c r="S86" s="7" t="s">
        <v>698</v>
      </c>
      <c r="T86" s="7" t="s">
        <v>699</v>
      </c>
      <c r="U86" s="7" t="s">
        <v>700</v>
      </c>
      <c r="V86" s="7" t="s">
        <v>701</v>
      </c>
      <c r="W86" s="7" t="s">
        <v>702</v>
      </c>
      <c r="X86" s="7" t="s">
        <v>703</v>
      </c>
      <c r="Y86" s="10" t="s">
        <v>704</v>
      </c>
      <c r="Z86" s="6"/>
      <c r="AA86" s="6"/>
      <c r="AB86" s="6"/>
    </row>
    <row r="87" spans="1:28" ht="15">
      <c r="A87" s="6"/>
      <c r="B87" s="7">
        <v>83</v>
      </c>
      <c r="C87" s="8" t="s">
        <v>73</v>
      </c>
      <c r="D87" s="8" t="s">
        <v>43</v>
      </c>
      <c r="E87" s="7" t="s">
        <v>30</v>
      </c>
      <c r="F87" s="9">
        <v>49509</v>
      </c>
      <c r="G87" s="9">
        <v>49778</v>
      </c>
      <c r="H87" s="7">
        <v>49509</v>
      </c>
      <c r="I87" s="7">
        <v>49778</v>
      </c>
      <c r="J87" s="7">
        <v>0</v>
      </c>
      <c r="K87" s="7">
        <v>0</v>
      </c>
      <c r="L87" s="7">
        <v>-8</v>
      </c>
      <c r="M87" s="7" t="s">
        <v>32</v>
      </c>
      <c r="N87" s="7">
        <v>270</v>
      </c>
      <c r="O87" s="7">
        <f t="shared" si="1"/>
        <v>90</v>
      </c>
      <c r="P87" s="6"/>
      <c r="Q87" s="7" t="s">
        <v>33</v>
      </c>
      <c r="R87" s="7" t="s">
        <v>705</v>
      </c>
      <c r="S87" s="7" t="s">
        <v>706</v>
      </c>
      <c r="T87" s="7" t="s">
        <v>707</v>
      </c>
      <c r="U87" s="7" t="s">
        <v>708</v>
      </c>
      <c r="V87" s="7" t="s">
        <v>118</v>
      </c>
      <c r="W87" s="7" t="s">
        <v>709</v>
      </c>
      <c r="X87" s="7" t="s">
        <v>710</v>
      </c>
      <c r="Y87" s="10" t="s">
        <v>711</v>
      </c>
      <c r="Z87" s="6"/>
      <c r="AA87" s="6"/>
      <c r="AB87" s="6"/>
    </row>
    <row r="88" spans="1:28" ht="15">
      <c r="A88" s="6"/>
      <c r="B88" s="7">
        <v>84</v>
      </c>
      <c r="C88" s="8" t="s">
        <v>73</v>
      </c>
      <c r="D88" s="8" t="s">
        <v>53</v>
      </c>
      <c r="E88" s="7" t="s">
        <v>30</v>
      </c>
      <c r="F88" s="9">
        <v>49778</v>
      </c>
      <c r="G88" s="9">
        <v>50062</v>
      </c>
      <c r="H88" s="7">
        <v>49778</v>
      </c>
      <c r="I88" s="7">
        <v>50062</v>
      </c>
      <c r="J88" s="7">
        <v>0</v>
      </c>
      <c r="K88" s="7">
        <v>0</v>
      </c>
      <c r="L88" s="7">
        <v>-1</v>
      </c>
      <c r="M88" s="7" t="s">
        <v>32</v>
      </c>
      <c r="N88" s="7">
        <v>285</v>
      </c>
      <c r="O88" s="7">
        <f t="shared" si="1"/>
        <v>95</v>
      </c>
      <c r="P88" s="6"/>
      <c r="Q88" s="7" t="s">
        <v>33</v>
      </c>
      <c r="R88" s="7" t="s">
        <v>712</v>
      </c>
      <c r="S88" s="7" t="s">
        <v>713</v>
      </c>
      <c r="T88" s="7" t="s">
        <v>714</v>
      </c>
      <c r="U88" s="7" t="s">
        <v>715</v>
      </c>
      <c r="V88" s="7" t="s">
        <v>716</v>
      </c>
      <c r="W88" s="7" t="s">
        <v>717</v>
      </c>
      <c r="X88" s="7" t="s">
        <v>718</v>
      </c>
      <c r="Y88" s="10" t="s">
        <v>719</v>
      </c>
      <c r="Z88" s="6"/>
      <c r="AA88" s="6"/>
      <c r="AB88" s="6"/>
    </row>
    <row r="89" spans="1:28" ht="15">
      <c r="A89" s="6"/>
      <c r="B89" s="7">
        <v>85</v>
      </c>
      <c r="C89" s="8" t="s">
        <v>73</v>
      </c>
      <c r="D89" s="8" t="s">
        <v>29</v>
      </c>
      <c r="E89" s="11" t="s">
        <v>720</v>
      </c>
      <c r="F89" s="9">
        <v>50502</v>
      </c>
      <c r="G89" s="9">
        <v>50825</v>
      </c>
      <c r="H89" s="7">
        <v>50502</v>
      </c>
      <c r="I89" s="7">
        <v>50825</v>
      </c>
      <c r="J89" s="7">
        <v>0</v>
      </c>
      <c r="K89" s="7">
        <v>0</v>
      </c>
      <c r="L89" s="7">
        <v>439</v>
      </c>
      <c r="M89" s="7" t="s">
        <v>32</v>
      </c>
      <c r="N89" s="7">
        <v>324</v>
      </c>
      <c r="O89" s="7">
        <f t="shared" si="1"/>
        <v>108</v>
      </c>
      <c r="P89" s="6"/>
      <c r="Q89" s="7" t="s">
        <v>55</v>
      </c>
      <c r="R89" s="7" t="s">
        <v>65</v>
      </c>
      <c r="S89" s="7" t="s">
        <v>721</v>
      </c>
      <c r="T89" s="7" t="s">
        <v>722</v>
      </c>
      <c r="U89" s="7" t="s">
        <v>723</v>
      </c>
      <c r="V89" s="7" t="s">
        <v>724</v>
      </c>
      <c r="W89" s="7" t="s">
        <v>725</v>
      </c>
      <c r="X89" s="7" t="s">
        <v>695</v>
      </c>
      <c r="Y89" s="10" t="s">
        <v>726</v>
      </c>
      <c r="Z89" s="6"/>
      <c r="AA89" s="6"/>
      <c r="AB89" s="6"/>
    </row>
    <row r="90" spans="1:28" ht="15">
      <c r="A90" s="6"/>
      <c r="B90" s="7">
        <v>86</v>
      </c>
      <c r="C90" s="8" t="s">
        <v>73</v>
      </c>
      <c r="D90" s="8" t="s">
        <v>28</v>
      </c>
      <c r="E90" s="11" t="s">
        <v>727</v>
      </c>
      <c r="F90" s="9">
        <v>50770</v>
      </c>
      <c r="G90" s="9">
        <v>51345</v>
      </c>
      <c r="H90" s="7">
        <v>50770</v>
      </c>
      <c r="I90" s="7">
        <v>51345</v>
      </c>
      <c r="J90" s="7">
        <v>0</v>
      </c>
      <c r="K90" s="7">
        <v>0</v>
      </c>
      <c r="L90" s="7">
        <v>-56</v>
      </c>
      <c r="M90" s="7" t="s">
        <v>32</v>
      </c>
      <c r="N90" s="7">
        <v>576</v>
      </c>
      <c r="O90" s="7">
        <f t="shared" si="1"/>
        <v>192</v>
      </c>
      <c r="P90" s="6"/>
      <c r="Q90" s="7" t="s">
        <v>33</v>
      </c>
      <c r="R90" s="7" t="s">
        <v>728</v>
      </c>
      <c r="S90" s="7" t="s">
        <v>729</v>
      </c>
      <c r="T90" s="7" t="s">
        <v>730</v>
      </c>
      <c r="U90" s="7" t="s">
        <v>731</v>
      </c>
      <c r="V90" s="7" t="s">
        <v>732</v>
      </c>
      <c r="W90" s="7" t="s">
        <v>733</v>
      </c>
      <c r="X90" s="7" t="s">
        <v>703</v>
      </c>
      <c r="Y90" s="10" t="s">
        <v>734</v>
      </c>
      <c r="Z90" s="6"/>
      <c r="AA90" s="6"/>
      <c r="AB90" s="6"/>
    </row>
    <row r="91" spans="1:28" ht="15">
      <c r="A91" s="6"/>
      <c r="B91" s="7">
        <v>87</v>
      </c>
      <c r="C91" s="8" t="s">
        <v>73</v>
      </c>
      <c r="D91" s="8" t="s">
        <v>43</v>
      </c>
      <c r="E91" s="11" t="s">
        <v>735</v>
      </c>
      <c r="F91" s="9">
        <v>51342</v>
      </c>
      <c r="G91" s="9">
        <v>54107</v>
      </c>
      <c r="H91" s="7">
        <v>51342</v>
      </c>
      <c r="I91" s="7">
        <v>54107</v>
      </c>
      <c r="J91" s="7">
        <v>0</v>
      </c>
      <c r="K91" s="7">
        <v>0</v>
      </c>
      <c r="L91" s="7">
        <v>-4</v>
      </c>
      <c r="M91" s="7" t="s">
        <v>32</v>
      </c>
      <c r="N91" s="7">
        <v>2766</v>
      </c>
      <c r="O91" s="7">
        <f t="shared" si="1"/>
        <v>922</v>
      </c>
      <c r="P91" s="6"/>
      <c r="Q91" s="7" t="s">
        <v>33</v>
      </c>
      <c r="R91" s="7" t="s">
        <v>736</v>
      </c>
      <c r="S91" s="7" t="s">
        <v>737</v>
      </c>
      <c r="T91" s="7" t="s">
        <v>738</v>
      </c>
      <c r="U91" s="7" t="s">
        <v>739</v>
      </c>
      <c r="V91" s="7" t="s">
        <v>740</v>
      </c>
      <c r="W91" s="7" t="s">
        <v>741</v>
      </c>
      <c r="X91" s="7" t="s">
        <v>695</v>
      </c>
      <c r="Y91" s="10" t="s">
        <v>742</v>
      </c>
      <c r="Z91" s="6"/>
      <c r="AA91" s="6"/>
      <c r="AB91" s="6"/>
    </row>
    <row r="92" spans="1:28" ht="15">
      <c r="A92" s="6"/>
      <c r="B92" s="7">
        <v>88</v>
      </c>
      <c r="C92" s="8" t="s">
        <v>73</v>
      </c>
      <c r="D92" s="8" t="s">
        <v>53</v>
      </c>
      <c r="E92" s="7" t="s">
        <v>743</v>
      </c>
      <c r="F92" s="9">
        <v>54109</v>
      </c>
      <c r="G92" s="9">
        <v>54381</v>
      </c>
      <c r="H92" s="7">
        <v>54109</v>
      </c>
      <c r="I92" s="7">
        <v>54381</v>
      </c>
      <c r="J92" s="7">
        <v>0</v>
      </c>
      <c r="K92" s="7">
        <v>0</v>
      </c>
      <c r="L92" s="7">
        <v>1</v>
      </c>
      <c r="M92" s="7" t="s">
        <v>32</v>
      </c>
      <c r="N92" s="7">
        <v>273</v>
      </c>
      <c r="O92" s="7">
        <f t="shared" si="1"/>
        <v>91</v>
      </c>
      <c r="P92" s="6"/>
      <c r="Q92" s="7" t="s">
        <v>55</v>
      </c>
      <c r="R92" s="7" t="s">
        <v>744</v>
      </c>
      <c r="S92" s="7" t="s">
        <v>745</v>
      </c>
      <c r="T92" s="7" t="s">
        <v>746</v>
      </c>
      <c r="U92" s="7" t="s">
        <v>509</v>
      </c>
      <c r="V92" s="7" t="s">
        <v>747</v>
      </c>
      <c r="W92" s="7" t="s">
        <v>748</v>
      </c>
      <c r="X92" s="7" t="s">
        <v>749</v>
      </c>
      <c r="Y92" s="10" t="s">
        <v>750</v>
      </c>
      <c r="Z92" s="6"/>
      <c r="AA92" s="6"/>
      <c r="AB92" s="6"/>
    </row>
  </sheetData>
  <hyperlinks>
    <hyperlink ref="E1" r:id="rId1" xr:uid="{00000000-0004-0000-0000-000000000000}"/>
    <hyperlink ref="Z1" r:id="rId2" xr:uid="{00000000-0004-0000-0000-000001000000}"/>
    <hyperlink ref="Y2" r:id="rId3" xr:uid="{00000000-0004-0000-0000-000002000000}"/>
    <hyperlink ref="Y3" r:id="rId4" xr:uid="{00000000-0004-0000-0000-000003000000}"/>
    <hyperlink ref="Y4" r:id="rId5" xr:uid="{00000000-0004-0000-0000-000004000000}"/>
    <hyperlink ref="Y6" r:id="rId6" xr:uid="{00000000-0004-0000-0000-000005000000}"/>
    <hyperlink ref="Y7" r:id="rId7" xr:uid="{00000000-0004-0000-0000-000006000000}"/>
    <hyperlink ref="Y8" r:id="rId8" xr:uid="{00000000-0004-0000-0000-000007000000}"/>
    <hyperlink ref="Y9" r:id="rId9" xr:uid="{00000000-0004-0000-0000-000008000000}"/>
    <hyperlink ref="Y10" r:id="rId10" xr:uid="{00000000-0004-0000-0000-000009000000}"/>
    <hyperlink ref="Y11" r:id="rId11" xr:uid="{00000000-0004-0000-0000-00000A000000}"/>
    <hyperlink ref="Y12" r:id="rId12" xr:uid="{00000000-0004-0000-0000-00000B000000}"/>
    <hyperlink ref="Y13" r:id="rId13" xr:uid="{00000000-0004-0000-0000-00000C000000}"/>
    <hyperlink ref="Y14" r:id="rId14" xr:uid="{00000000-0004-0000-0000-00000D000000}"/>
    <hyperlink ref="Y15" r:id="rId15" xr:uid="{00000000-0004-0000-0000-00000E000000}"/>
    <hyperlink ref="Y16" r:id="rId16" xr:uid="{00000000-0004-0000-0000-00000F000000}"/>
    <hyperlink ref="Y17" r:id="rId17" xr:uid="{00000000-0004-0000-0000-000010000000}"/>
    <hyperlink ref="Y18" r:id="rId18" xr:uid="{00000000-0004-0000-0000-000011000000}"/>
    <hyperlink ref="Y19" r:id="rId19" xr:uid="{00000000-0004-0000-0000-000012000000}"/>
    <hyperlink ref="Y20" r:id="rId20" xr:uid="{00000000-0004-0000-0000-000013000000}"/>
    <hyperlink ref="Y21" r:id="rId21" xr:uid="{00000000-0004-0000-0000-000014000000}"/>
    <hyperlink ref="Y22" r:id="rId22" xr:uid="{00000000-0004-0000-0000-000015000000}"/>
    <hyperlink ref="Y23" r:id="rId23" xr:uid="{00000000-0004-0000-0000-000016000000}"/>
    <hyperlink ref="Y24" r:id="rId24" xr:uid="{00000000-0004-0000-0000-000017000000}"/>
    <hyperlink ref="Y25" r:id="rId25" xr:uid="{00000000-0004-0000-0000-000018000000}"/>
    <hyperlink ref="Y26" r:id="rId26" xr:uid="{00000000-0004-0000-0000-000019000000}"/>
    <hyperlink ref="Y27" r:id="rId27" xr:uid="{00000000-0004-0000-0000-00001A000000}"/>
    <hyperlink ref="Y28" r:id="rId28" xr:uid="{00000000-0004-0000-0000-00001B000000}"/>
    <hyperlink ref="Y29" r:id="rId29" xr:uid="{00000000-0004-0000-0000-00001C000000}"/>
    <hyperlink ref="Y30" r:id="rId30" xr:uid="{00000000-0004-0000-0000-00001D000000}"/>
    <hyperlink ref="Y31" r:id="rId31" xr:uid="{00000000-0004-0000-0000-00001E000000}"/>
    <hyperlink ref="Y32" r:id="rId32" xr:uid="{00000000-0004-0000-0000-00001F000000}"/>
    <hyperlink ref="Y33" r:id="rId33" xr:uid="{00000000-0004-0000-0000-000020000000}"/>
    <hyperlink ref="Y34" r:id="rId34" xr:uid="{00000000-0004-0000-0000-000021000000}"/>
    <hyperlink ref="Y35" r:id="rId35" xr:uid="{00000000-0004-0000-0000-000022000000}"/>
    <hyperlink ref="Y36" r:id="rId36" xr:uid="{00000000-0004-0000-0000-000023000000}"/>
    <hyperlink ref="Y37" r:id="rId37" xr:uid="{00000000-0004-0000-0000-000024000000}"/>
    <hyperlink ref="Y38" r:id="rId38" xr:uid="{00000000-0004-0000-0000-000025000000}"/>
    <hyperlink ref="Y39" r:id="rId39" xr:uid="{00000000-0004-0000-0000-000026000000}"/>
    <hyperlink ref="Y40" r:id="rId40" xr:uid="{00000000-0004-0000-0000-000027000000}"/>
    <hyperlink ref="Y41" r:id="rId41" xr:uid="{00000000-0004-0000-0000-000028000000}"/>
    <hyperlink ref="Y42" r:id="rId42" xr:uid="{00000000-0004-0000-0000-000029000000}"/>
    <hyperlink ref="Y43" r:id="rId43" xr:uid="{00000000-0004-0000-0000-00002A000000}"/>
    <hyperlink ref="Y44" r:id="rId44" xr:uid="{00000000-0004-0000-0000-00002B000000}"/>
    <hyperlink ref="Y45" r:id="rId45" xr:uid="{00000000-0004-0000-0000-00002C000000}"/>
    <hyperlink ref="Y46" r:id="rId46" xr:uid="{00000000-0004-0000-0000-00002D000000}"/>
    <hyperlink ref="Y47" r:id="rId47" xr:uid="{00000000-0004-0000-0000-00002E000000}"/>
    <hyperlink ref="Y48" r:id="rId48" xr:uid="{00000000-0004-0000-0000-00002F000000}"/>
    <hyperlink ref="Y49" r:id="rId49" xr:uid="{00000000-0004-0000-0000-000030000000}"/>
    <hyperlink ref="Y50" r:id="rId50" xr:uid="{00000000-0004-0000-0000-000031000000}"/>
    <hyperlink ref="Y51" r:id="rId51" xr:uid="{00000000-0004-0000-0000-000032000000}"/>
    <hyperlink ref="Y52" r:id="rId52" xr:uid="{00000000-0004-0000-0000-000033000000}"/>
    <hyperlink ref="Y53" r:id="rId53" xr:uid="{00000000-0004-0000-0000-000034000000}"/>
    <hyperlink ref="Y54" r:id="rId54" xr:uid="{00000000-0004-0000-0000-000035000000}"/>
    <hyperlink ref="Y55" r:id="rId55" xr:uid="{00000000-0004-0000-0000-000036000000}"/>
    <hyperlink ref="Y56" r:id="rId56" xr:uid="{00000000-0004-0000-0000-000037000000}"/>
    <hyperlink ref="Y57" r:id="rId57" xr:uid="{00000000-0004-0000-0000-000038000000}"/>
    <hyperlink ref="Y58" r:id="rId58" xr:uid="{00000000-0004-0000-0000-000039000000}"/>
    <hyperlink ref="Y59" r:id="rId59" xr:uid="{00000000-0004-0000-0000-00003A000000}"/>
    <hyperlink ref="Y60" r:id="rId60" xr:uid="{00000000-0004-0000-0000-00003B000000}"/>
    <hyperlink ref="Y61" r:id="rId61" xr:uid="{00000000-0004-0000-0000-00003C000000}"/>
    <hyperlink ref="Y62" r:id="rId62" xr:uid="{00000000-0004-0000-0000-00003D000000}"/>
    <hyperlink ref="Y63" r:id="rId63" xr:uid="{00000000-0004-0000-0000-00003E000000}"/>
    <hyperlink ref="Y64" r:id="rId64" xr:uid="{00000000-0004-0000-0000-00003F000000}"/>
    <hyperlink ref="Y65" r:id="rId65" xr:uid="{00000000-0004-0000-0000-000040000000}"/>
    <hyperlink ref="Y66" r:id="rId66" xr:uid="{00000000-0004-0000-0000-000041000000}"/>
    <hyperlink ref="Y67" r:id="rId67" xr:uid="{00000000-0004-0000-0000-000042000000}"/>
    <hyperlink ref="Y68" r:id="rId68" xr:uid="{00000000-0004-0000-0000-000043000000}"/>
    <hyperlink ref="Y69" r:id="rId69" xr:uid="{00000000-0004-0000-0000-000044000000}"/>
    <hyperlink ref="Y71" r:id="rId70" xr:uid="{00000000-0004-0000-0000-000045000000}"/>
    <hyperlink ref="Y72" r:id="rId71" xr:uid="{00000000-0004-0000-0000-000046000000}"/>
    <hyperlink ref="Y73" r:id="rId72" xr:uid="{00000000-0004-0000-0000-000047000000}"/>
    <hyperlink ref="Y74" r:id="rId73" xr:uid="{00000000-0004-0000-0000-000048000000}"/>
    <hyperlink ref="Y75" r:id="rId74" xr:uid="{00000000-0004-0000-0000-000049000000}"/>
    <hyperlink ref="Y76" r:id="rId75" xr:uid="{00000000-0004-0000-0000-00004A000000}"/>
    <hyperlink ref="Y77" r:id="rId76" xr:uid="{00000000-0004-0000-0000-00004B000000}"/>
    <hyperlink ref="Y78" r:id="rId77" xr:uid="{00000000-0004-0000-0000-00004C000000}"/>
    <hyperlink ref="Y79" r:id="rId78" xr:uid="{00000000-0004-0000-0000-00004D000000}"/>
    <hyperlink ref="Y80" r:id="rId79" xr:uid="{00000000-0004-0000-0000-00004E000000}"/>
    <hyperlink ref="Y81" r:id="rId80" xr:uid="{00000000-0004-0000-0000-00004F000000}"/>
    <hyperlink ref="Y82" r:id="rId81" xr:uid="{00000000-0004-0000-0000-000050000000}"/>
    <hyperlink ref="Y83" r:id="rId82" xr:uid="{00000000-0004-0000-0000-000051000000}"/>
    <hyperlink ref="Y84" r:id="rId83" xr:uid="{00000000-0004-0000-0000-000052000000}"/>
    <hyperlink ref="Y85" r:id="rId84" xr:uid="{00000000-0004-0000-0000-000053000000}"/>
    <hyperlink ref="Y86" r:id="rId85" xr:uid="{00000000-0004-0000-0000-000054000000}"/>
    <hyperlink ref="Y87" r:id="rId86" xr:uid="{00000000-0004-0000-0000-000055000000}"/>
    <hyperlink ref="Y88" r:id="rId87" xr:uid="{00000000-0004-0000-0000-000056000000}"/>
    <hyperlink ref="Y89" r:id="rId88" xr:uid="{00000000-0004-0000-0000-000057000000}"/>
    <hyperlink ref="Y90" r:id="rId89" xr:uid="{00000000-0004-0000-0000-000058000000}"/>
    <hyperlink ref="Y91" r:id="rId90" xr:uid="{00000000-0004-0000-0000-000059000000}"/>
    <hyperlink ref="Y92" r:id="rId91" xr:uid="{00000000-0004-0000-0000-00005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Nathaniel Jobe</cp:lastModifiedBy>
  <dcterms:modified xsi:type="dcterms:W3CDTF">2025-04-30T23:12:05Z</dcterms:modified>
</cp:coreProperties>
</file>