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clory\Desktop\Prince annotation documents\"/>
    </mc:Choice>
  </mc:AlternateContent>
  <xr:revisionPtr revIDLastSave="0" documentId="8_{52D7719E-B735-48D1-BFA5-FFE55A5FD1C8}" xr6:coauthVersionLast="47" xr6:coauthVersionMax="47" xr10:uidLastSave="{00000000-0000-0000-0000-000000000000}"/>
  <bookViews>
    <workbookView xWindow="-120" yWindow="-120" windowWidth="29040" windowHeight="15840" xr2:uid="{0449AF5A-F210-4252-9DE4-D5D51586C4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4" i="1" l="1"/>
  <c r="J104" i="1"/>
  <c r="G104" i="1"/>
  <c r="K103" i="1"/>
  <c r="J103" i="1"/>
  <c r="G103" i="1"/>
  <c r="K102" i="1"/>
  <c r="J102" i="1"/>
  <c r="G102" i="1"/>
  <c r="K101" i="1"/>
  <c r="J101" i="1"/>
  <c r="G101" i="1"/>
  <c r="K100" i="1"/>
  <c r="J100" i="1"/>
  <c r="G100" i="1"/>
  <c r="K99" i="1"/>
  <c r="J99" i="1"/>
  <c r="G99" i="1"/>
  <c r="K98" i="1"/>
  <c r="J98" i="1"/>
  <c r="G98" i="1"/>
  <c r="K97" i="1"/>
  <c r="J97" i="1"/>
  <c r="G97" i="1"/>
  <c r="K96" i="1"/>
  <c r="J96" i="1"/>
  <c r="G96" i="1"/>
  <c r="K95" i="1"/>
  <c r="J95" i="1"/>
  <c r="G95" i="1"/>
  <c r="K94" i="1"/>
  <c r="J94" i="1"/>
  <c r="G94" i="1"/>
  <c r="K93" i="1"/>
  <c r="J93" i="1"/>
  <c r="G93" i="1"/>
  <c r="K92" i="1"/>
  <c r="J92" i="1"/>
  <c r="G92" i="1"/>
  <c r="K91" i="1"/>
  <c r="J91" i="1"/>
  <c r="G91" i="1"/>
  <c r="K90" i="1"/>
  <c r="J90" i="1"/>
  <c r="G90" i="1"/>
  <c r="K89" i="1"/>
  <c r="J89" i="1"/>
  <c r="G89" i="1"/>
  <c r="K88" i="1"/>
  <c r="J88" i="1"/>
  <c r="G88" i="1"/>
  <c r="K87" i="1"/>
  <c r="J87" i="1"/>
  <c r="G87" i="1"/>
  <c r="K86" i="1"/>
  <c r="J86" i="1"/>
  <c r="G86" i="1"/>
  <c r="K85" i="1"/>
  <c r="J85" i="1"/>
  <c r="G85" i="1"/>
  <c r="K84" i="1"/>
  <c r="J84" i="1"/>
  <c r="G84" i="1"/>
  <c r="K83" i="1"/>
  <c r="J83" i="1"/>
  <c r="G83" i="1"/>
  <c r="K82" i="1"/>
  <c r="J82" i="1"/>
  <c r="G82" i="1"/>
  <c r="K81" i="1"/>
  <c r="J81" i="1"/>
  <c r="G81" i="1"/>
  <c r="K80" i="1"/>
  <c r="J80" i="1"/>
  <c r="G80" i="1"/>
  <c r="K79" i="1"/>
  <c r="J79" i="1"/>
  <c r="G79" i="1"/>
  <c r="K78" i="1"/>
  <c r="J78" i="1"/>
  <c r="G78" i="1"/>
  <c r="K77" i="1"/>
  <c r="J77" i="1"/>
  <c r="G77" i="1"/>
  <c r="K76" i="1"/>
  <c r="J76" i="1"/>
  <c r="G76" i="1"/>
  <c r="K75" i="1"/>
  <c r="J75" i="1"/>
  <c r="G75" i="1"/>
  <c r="K74" i="1"/>
  <c r="J74" i="1"/>
  <c r="G74" i="1"/>
  <c r="K73" i="1"/>
  <c r="J73" i="1"/>
  <c r="G73" i="1"/>
  <c r="K72" i="1"/>
  <c r="J72" i="1"/>
  <c r="G72" i="1"/>
  <c r="K71" i="1"/>
  <c r="J71" i="1"/>
  <c r="G71" i="1"/>
  <c r="K70" i="1"/>
  <c r="J70" i="1"/>
  <c r="G70" i="1"/>
  <c r="K69" i="1"/>
  <c r="J69" i="1"/>
  <c r="G69" i="1"/>
  <c r="K68" i="1"/>
  <c r="J68" i="1"/>
  <c r="G68" i="1"/>
  <c r="J67" i="1"/>
  <c r="G67" i="1"/>
  <c r="J66" i="1"/>
  <c r="G66" i="1"/>
  <c r="J65" i="1"/>
  <c r="G65" i="1"/>
  <c r="K64" i="1"/>
  <c r="J64" i="1"/>
  <c r="G64" i="1"/>
  <c r="J63" i="1"/>
  <c r="G63" i="1"/>
  <c r="K63" i="1" s="1"/>
  <c r="K62" i="1"/>
  <c r="J62" i="1"/>
  <c r="G62" i="1"/>
  <c r="J61" i="1"/>
  <c r="G61" i="1"/>
  <c r="K61" i="1" s="1"/>
  <c r="K60" i="1"/>
  <c r="J60" i="1"/>
  <c r="G60" i="1"/>
  <c r="J59" i="1"/>
  <c r="G59" i="1"/>
  <c r="K59" i="1" s="1"/>
  <c r="C59" i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K58" i="1"/>
  <c r="J58" i="1"/>
  <c r="G58" i="1"/>
  <c r="K57" i="1"/>
  <c r="J57" i="1"/>
  <c r="G57" i="1"/>
  <c r="J56" i="1"/>
  <c r="G56" i="1"/>
  <c r="K56" i="1" s="1"/>
  <c r="J55" i="1"/>
  <c r="G55" i="1"/>
  <c r="K55" i="1" s="1"/>
  <c r="J54" i="1"/>
  <c r="G54" i="1"/>
  <c r="K54" i="1" s="1"/>
  <c r="K53" i="1"/>
  <c r="J53" i="1"/>
  <c r="G53" i="1"/>
  <c r="K52" i="1"/>
  <c r="J52" i="1"/>
  <c r="G52" i="1"/>
  <c r="J51" i="1"/>
  <c r="G51" i="1"/>
  <c r="K51" i="1" s="1"/>
  <c r="K50" i="1"/>
  <c r="J50" i="1"/>
  <c r="G50" i="1"/>
  <c r="K49" i="1"/>
  <c r="J49" i="1"/>
  <c r="G49" i="1"/>
  <c r="J48" i="1"/>
  <c r="G48" i="1"/>
  <c r="K48" i="1" s="1"/>
  <c r="J47" i="1"/>
  <c r="G47" i="1"/>
  <c r="K47" i="1" s="1"/>
  <c r="J46" i="1"/>
  <c r="G46" i="1"/>
  <c r="K46" i="1" s="1"/>
  <c r="K45" i="1"/>
  <c r="J45" i="1"/>
  <c r="G45" i="1"/>
  <c r="K44" i="1"/>
  <c r="J44" i="1"/>
  <c r="G44" i="1"/>
  <c r="J43" i="1"/>
  <c r="G43" i="1"/>
  <c r="K43" i="1" s="1"/>
  <c r="K42" i="1"/>
  <c r="J42" i="1"/>
  <c r="G42" i="1"/>
  <c r="K41" i="1"/>
  <c r="J41" i="1"/>
  <c r="G41" i="1"/>
  <c r="J40" i="1"/>
  <c r="G40" i="1"/>
  <c r="K40" i="1" s="1"/>
  <c r="J39" i="1"/>
  <c r="G39" i="1"/>
  <c r="K39" i="1" s="1"/>
  <c r="J38" i="1"/>
  <c r="G38" i="1"/>
  <c r="K38" i="1" s="1"/>
  <c r="K37" i="1"/>
  <c r="J37" i="1"/>
  <c r="G37" i="1"/>
  <c r="K36" i="1"/>
  <c r="J36" i="1"/>
  <c r="G36" i="1"/>
  <c r="J35" i="1"/>
  <c r="G35" i="1"/>
  <c r="K35" i="1" s="1"/>
  <c r="K34" i="1"/>
  <c r="J34" i="1"/>
  <c r="G34" i="1"/>
  <c r="K33" i="1"/>
  <c r="J33" i="1"/>
  <c r="G33" i="1"/>
  <c r="J32" i="1"/>
  <c r="G32" i="1"/>
  <c r="K32" i="1" s="1"/>
  <c r="J31" i="1"/>
  <c r="G31" i="1"/>
  <c r="K31" i="1" s="1"/>
  <c r="J30" i="1"/>
  <c r="G30" i="1"/>
  <c r="K30" i="1" s="1"/>
  <c r="K29" i="1"/>
  <c r="J29" i="1"/>
  <c r="G29" i="1"/>
  <c r="K28" i="1"/>
  <c r="J28" i="1"/>
  <c r="G28" i="1"/>
  <c r="J27" i="1"/>
  <c r="G27" i="1"/>
  <c r="K27" i="1" s="1"/>
  <c r="K26" i="1"/>
  <c r="J26" i="1"/>
  <c r="G26" i="1"/>
  <c r="K25" i="1"/>
  <c r="J25" i="1"/>
  <c r="G25" i="1"/>
  <c r="J24" i="1"/>
  <c r="G24" i="1"/>
  <c r="K24" i="1" s="1"/>
  <c r="J23" i="1"/>
  <c r="G23" i="1"/>
  <c r="K23" i="1" s="1"/>
  <c r="J22" i="1"/>
  <c r="G22" i="1"/>
  <c r="K22" i="1" s="1"/>
  <c r="K21" i="1"/>
  <c r="J21" i="1"/>
  <c r="G21" i="1"/>
  <c r="K20" i="1"/>
  <c r="J20" i="1"/>
  <c r="G20" i="1"/>
  <c r="J19" i="1"/>
  <c r="G19" i="1"/>
  <c r="K19" i="1" s="1"/>
  <c r="K18" i="1"/>
  <c r="J18" i="1"/>
  <c r="G18" i="1"/>
  <c r="K17" i="1"/>
  <c r="J17" i="1"/>
  <c r="G17" i="1"/>
  <c r="J16" i="1"/>
  <c r="G16" i="1"/>
  <c r="K16" i="1" s="1"/>
  <c r="J15" i="1"/>
  <c r="G15" i="1"/>
  <c r="K15" i="1" s="1"/>
  <c r="J14" i="1"/>
  <c r="G14" i="1"/>
  <c r="K14" i="1" s="1"/>
  <c r="K13" i="1"/>
  <c r="J13" i="1"/>
  <c r="G13" i="1"/>
  <c r="K12" i="1"/>
  <c r="J12" i="1"/>
  <c r="G12" i="1"/>
  <c r="J11" i="1"/>
  <c r="G11" i="1"/>
  <c r="K11" i="1" s="1"/>
  <c r="K10" i="1"/>
  <c r="J10" i="1"/>
  <c r="G10" i="1"/>
  <c r="K9" i="1"/>
  <c r="J9" i="1"/>
  <c r="G9" i="1"/>
  <c r="J8" i="1"/>
  <c r="G8" i="1"/>
  <c r="K8" i="1" s="1"/>
  <c r="J7" i="1"/>
  <c r="G7" i="1"/>
  <c r="K7" i="1" s="1"/>
</calcChain>
</file>

<file path=xl/sharedStrings.xml><?xml version="1.0" encoding="utf-8"?>
<sst xmlns="http://schemas.openxmlformats.org/spreadsheetml/2006/main" count="3197" uniqueCount="1069">
  <si>
    <t>PHAGE NAME:</t>
  </si>
  <si>
    <t>Prince</t>
  </si>
  <si>
    <t>Start-Stop Coordinates (final conclusions for gene feature start and stop coordinates)</t>
  </si>
  <si>
    <t>Genemark - describe the cp graph in the predicted orf, is it the only reading frame with cp, is the cp encompassed within the predicted start and stop?</t>
  </si>
  <si>
    <t>Gene Prediction start site choice - is the FINAL start predicted by Glimmer, GeneMark, both or neither?</t>
  </si>
  <si>
    <t>BLAST alignment - does the start of this predicted gene line up with the start of other highly similar genes?</t>
  </si>
  <si>
    <t>Starterator</t>
  </si>
  <si>
    <t>RBS - does the RBS score support this start?</t>
  </si>
  <si>
    <t>Gap/overlap - is any existing gap or overlap between this start and the stop of the previous gene within the acceptable range?</t>
  </si>
  <si>
    <t>Is this gene a member of a Pham? If so, how many members? What are the most common functions of other annotated genes in the Pham?</t>
  </si>
  <si>
    <t>BLAST function - do other highly similar genes have an assigned function?</t>
  </si>
  <si>
    <t>Synteny - do other genes in the Pham have similar nearest neighbors to this gene?</t>
  </si>
  <si>
    <t>DeepTMHMM - is the gene product predicted to have transmembrane domains?</t>
  </si>
  <si>
    <t>HHPred - does hhpred data suggest a function for this gene?</t>
  </si>
  <si>
    <t>Function definition - what features define this function (are there notes in the SEAPHAGES Function sheet or other sources that define this function)?</t>
  </si>
  <si>
    <t>ANNOTATOR NAMES:</t>
  </si>
  <si>
    <t>Name of Annotator</t>
  </si>
  <si>
    <t>Name of Reviewer</t>
  </si>
  <si>
    <t>Final gene number</t>
  </si>
  <si>
    <t>Auto-annotated gene number</t>
  </si>
  <si>
    <t>Final Start Position</t>
  </si>
  <si>
    <t>Nucleotide stop position</t>
  </si>
  <si>
    <t>Length</t>
  </si>
  <si>
    <t>Forward or Reverse</t>
  </si>
  <si>
    <t>Autoannotated start position</t>
  </si>
  <si>
    <t>Check: was start moved</t>
  </si>
  <si>
    <t>Check: is length multiple of 3</t>
  </si>
  <si>
    <t>GeneMark predicted start</t>
  </si>
  <si>
    <t>Conclusions and Rationale</t>
  </si>
  <si>
    <t>Results</t>
  </si>
  <si>
    <t>Gap/Overlap Length</t>
  </si>
  <si>
    <t>Gap/Overlap Resolution</t>
  </si>
  <si>
    <t>Which start coordinate has the strongest supporting data?</t>
  </si>
  <si>
    <t>Justify your rationale for the final start site you chose.</t>
  </si>
  <si>
    <t>Justify the final function chosen. Be sure to only use Official SEAPHAGES Functions.</t>
  </si>
  <si>
    <t>Consider data from BLAST, HHpred, Phamerator, and phagesDB - Is there a well-supported function for this gene?</t>
  </si>
  <si>
    <t>Carly Blundi</t>
  </si>
  <si>
    <t>Mackenna</t>
  </si>
  <si>
    <t>FWD</t>
  </si>
  <si>
    <t>CP across entire ORF</t>
  </si>
  <si>
    <t>CP supports ORF and start</t>
  </si>
  <si>
    <t>Both</t>
  </si>
  <si>
    <t>Both support selected start</t>
  </si>
  <si>
    <t>Waleliano_1, others 1:1 Q:S</t>
  </si>
  <si>
    <t>BLAST alignments support selected start</t>
  </si>
  <si>
    <t>Start 1 @1 has 33 MAs, is most annotated start, no other starts have supporting evidence</t>
  </si>
  <si>
    <t>Selected start is best supported by ST</t>
  </si>
  <si>
    <t>ATG @1 has -7.016 final score</t>
  </si>
  <si>
    <t>RBS is not as strong as nearby start</t>
  </si>
  <si>
    <t>NA - 1st gene</t>
  </si>
  <si>
    <t>NA</t>
  </si>
  <si>
    <t>Per Forum's, gene 1 start is intentionally set at nt 1 after genome assembly</t>
  </si>
  <si>
    <t>154692 has 74 members in B, DR, FH, FM,EI, Y</t>
  </si>
  <si>
    <t>small, but conserved pham</t>
  </si>
  <si>
    <t>BrownCNA, JAMal, others have low E values and Par-B like nuclease domain protein</t>
  </si>
  <si>
    <t>Par-B like nuclease domain protein</t>
  </si>
  <si>
    <t>Mudslide, Heath have similar gene arrangements and function Par-B like nuclease domain protein</t>
  </si>
  <si>
    <t>100% inside over the entire sequence</t>
  </si>
  <si>
    <t>no support for membrane function</t>
  </si>
  <si>
    <t>N-term 122 aa align to 7BNR_B ParB family protein from Myxococcus 99.51% probability, several other similar matches to other ParB or Parb</t>
  </si>
  <si>
    <t>ParA and ParB are necessary for lysogenic phages, as we know Prince is not lysogenic, looking at a sea phages post, no Cluster B phage can have a ParB protein, ParB-like nuclease domain goes to cluster B phages because of this fact</t>
  </si>
  <si>
    <t>multiple lines of evidence support function</t>
  </si>
  <si>
    <t>ParB-like nuclease domain</t>
  </si>
  <si>
    <t>Carmela Ade</t>
  </si>
  <si>
    <t>Randy</t>
  </si>
  <si>
    <t>Neither</t>
  </si>
  <si>
    <t>start moved from auto-annotation</t>
  </si>
  <si>
    <t>Zemanar_2, others 1:1 Q:S with start @785, 1:10 Q:S with sart @812</t>
  </si>
  <si>
    <t>Start 32 @785 has 18 Mas, start 40 @812 has 1 MA</t>
  </si>
  <si>
    <t>ATG @785 has -5.247, which is better than nearby starts</t>
  </si>
  <si>
    <t>RBS supports selected start</t>
  </si>
  <si>
    <t>798 - 785 = -13</t>
  </si>
  <si>
    <t>14 bp overlap</t>
  </si>
  <si>
    <t>14 OVL</t>
  </si>
  <si>
    <t>Slighly unusual overlap</t>
  </si>
  <si>
    <t>BLAST alignment and RBS support this star</t>
  </si>
  <si>
    <t>1622 has 69 members</t>
  </si>
  <si>
    <t>Hangman, Apex, others have oxidoreductase, others have queuine tRNA-ribosyltransferase</t>
  </si>
  <si>
    <t>BLAST support for multiple functions</t>
  </si>
  <si>
    <t>Apex, Hangman have similar gene arrangement, oxidoreductase function for homologue</t>
  </si>
  <si>
    <t>Oxidoreductase</t>
  </si>
  <si>
    <t>200+ alignment with 8JKK_G, 4LT5_A, 5CG9_A</t>
  </si>
  <si>
    <t>Oxidoreductase or other DNA binding, oxygenase enzyme</t>
  </si>
  <si>
    <t>oxidoreductases remove hydrogens. Function list has no qualifications for this function</t>
  </si>
  <si>
    <t>oxidoreductase</t>
  </si>
  <si>
    <t>HHpred alignment to 8JKK shows this gene maintains many of the same structural elements as the oxidoreductase, giving support to this function</t>
  </si>
  <si>
    <t>Waleliano_3, others 1:1 Q:S</t>
  </si>
  <si>
    <t>Start 4 @1852 is found in 100% called in 100%</t>
  </si>
  <si>
    <t>GTG @1852 has -6.965</t>
  </si>
  <si>
    <t>1852 - 1759 = 93</t>
  </si>
  <si>
    <t>92 bp gap</t>
  </si>
  <si>
    <t>92 GAP</t>
  </si>
  <si>
    <t>Unusual GAP, but nearest upstream start creates 200+ bp overlap</t>
  </si>
  <si>
    <t>Despite unusual GAP all evidence supports this start</t>
  </si>
  <si>
    <t>86837 has 19 members</t>
  </si>
  <si>
    <t>small Pham</t>
  </si>
  <si>
    <t>BrownCNA, others Function Unknown</t>
  </si>
  <si>
    <t>NKF</t>
  </si>
  <si>
    <t>Waleliano, Hyrdro have similar order, no function</t>
  </si>
  <si>
    <t>No significant results</t>
  </si>
  <si>
    <t>no evidence for function</t>
  </si>
  <si>
    <t>5' end (covering both potential start sites) lacks CP, but otherwise CP across entire ORF</t>
  </si>
  <si>
    <t>CP supports ORF, not start</t>
  </si>
  <si>
    <t>Austelle_4, others have 1:1 Q:S with start @2863, 1:5 Q:S with start @2875</t>
  </si>
  <si>
    <t>Start 35 @2863 is found 21% called 79%, start 37@2875 is found 9% called 38%</t>
  </si>
  <si>
    <t>ATG @2863 has -6.433, comparable to @2875 -6.065</t>
  </si>
  <si>
    <t>2863 - 2826 = 37</t>
  </si>
  <si>
    <t>36 bp gap</t>
  </si>
  <si>
    <t>36 GAP</t>
  </si>
  <si>
    <t>ST data and BLAST alignment best support this start</t>
  </si>
  <si>
    <t>84713 has 358 members</t>
  </si>
  <si>
    <t>pham is conserved</t>
  </si>
  <si>
    <t>Austelle, Waleliano, others have function "adenylate kinase"</t>
  </si>
  <si>
    <t>adenylate kinase</t>
  </si>
  <si>
    <t>Austelle, Hangman has similar order, homologues is adenylate kinase</t>
  </si>
  <si>
    <t>Strong hits to 2VLI_B Phosphotransferase, 1KAG_B shikimate kinase</t>
  </si>
  <si>
    <t>Support for enzyme function</t>
  </si>
  <si>
    <t>adenylate kinase example in functions list is altwerkus_1 -&gt; 50% identity alignment</t>
  </si>
  <si>
    <t>based on similarity with alterwerkus_1, adenylate kinase</t>
  </si>
  <si>
    <t>RawrgerThat_5, others 1:1 Q:S</t>
  </si>
  <si>
    <t>Start 47 @3458 is found 4% called 96% only MA start in gene</t>
  </si>
  <si>
    <t>ATG @3458 has -4.137 best amonsts 5' starts</t>
  </si>
  <si>
    <t>3458 - 3465 = -7</t>
  </si>
  <si>
    <t>8 bp overlap</t>
  </si>
  <si>
    <t>8 OVL</t>
  </si>
  <si>
    <t>All data support start</t>
  </si>
  <si>
    <t>149949 has 526 members</t>
  </si>
  <si>
    <t>RawrgerThat_5, LolaLove_5 assigned terminase</t>
  </si>
  <si>
    <t>terminase</t>
  </si>
  <si>
    <t>Mudslide, Waleliani have similar order, homologue is terminase</t>
  </si>
  <si>
    <t xml:space="preserve">Strong hits to 8DGC_G, terminase large subunit </t>
  </si>
  <si>
    <t>if there are not 2 obvious terminase genes assign terminase</t>
  </si>
  <si>
    <t>REV</t>
  </si>
  <si>
    <t>3' end (covering start) has atypical CP, CP across the enitre ORF</t>
  </si>
  <si>
    <t>atypical CP supports ORF and start</t>
  </si>
  <si>
    <t>Walelian_6, others, 1:1 Q:S with start @5520, 1:14 Q:S with original start</t>
  </si>
  <si>
    <t>Start 12 @5520 found in 54%, called 90%, start 17 @5481 found in 51% called 10%</t>
  </si>
  <si>
    <t>TTG @5520 has -3.98, best RBS score and creates LORF</t>
  </si>
  <si>
    <t>5680 - 5520 = 160</t>
  </si>
  <si>
    <t>159 bp gap</t>
  </si>
  <si>
    <t>159 GAP</t>
  </si>
  <si>
    <t>Unusual GAP, but no upstream start</t>
  </si>
  <si>
    <t>ST data,  BLAST and RBS support new start</t>
  </si>
  <si>
    <t>158030 has 37 members</t>
  </si>
  <si>
    <t>Waleliano_6, others function unknown</t>
  </si>
  <si>
    <t>RawrgerThat, Mudslide have similar order, NFK</t>
  </si>
  <si>
    <t>CP across the enitre ORF, lack of CP at 3' end covering GeneMark start @6303</t>
  </si>
  <si>
    <t>Glimmer, GeneMark calls @6303</t>
  </si>
  <si>
    <t>Glimmer supports selected start</t>
  </si>
  <si>
    <t>Austelle_7, others 1:1 Q:S with start @6243</t>
  </si>
  <si>
    <t>Start 145 @6243 found in 8%, called 80%</t>
  </si>
  <si>
    <t>ATG @6243 -4.456 &gt; -6.121 US</t>
  </si>
  <si>
    <t>6462 - 6243 = 219</t>
  </si>
  <si>
    <t>218 bp gap</t>
  </si>
  <si>
    <t>218 GAP</t>
  </si>
  <si>
    <t>Unusual GAP, but expect promoter</t>
  </si>
  <si>
    <t>157464 has 642 members</t>
  </si>
  <si>
    <t>Austelle_7, others RuvC-like resolvase, match to 3 RuvC genes in UniProt database (9e-7)</t>
  </si>
  <si>
    <t>RuvC-like resolvase</t>
  </si>
  <si>
    <t>cassette is found in several B phages, including Austelle, RuvC-like resolvase</t>
  </si>
  <si>
    <t>Several low e-value hits to RuvC genes, including 7XHJ_B e-24, 158/179 align</t>
  </si>
  <si>
    <t>Chah_6 is example in 50% identity alignment</t>
  </si>
  <si>
    <t>deleted</t>
  </si>
  <si>
    <t>Some atypical CP</t>
  </si>
  <si>
    <t>CP does not support ORF or start</t>
  </si>
  <si>
    <t>Glimmer, GeneMark does not call</t>
  </si>
  <si>
    <t>Funsized_12 1:1 Q:S</t>
  </si>
  <si>
    <t>Start 11 @6404 found 4% called 50%</t>
  </si>
  <si>
    <t>ST data does not support any specific start</t>
  </si>
  <si>
    <t>ATG @6404 has -6.944, comparable to -6.488 @6289</t>
  </si>
  <si>
    <t>6462 - 6404 = 56</t>
  </si>
  <si>
    <t>57 bp gap</t>
  </si>
  <si>
    <t>57 GAP</t>
  </si>
  <si>
    <t>1926 has 49 members</t>
  </si>
  <si>
    <t>Funsized_12, others NKF, BLAST alignments are relatively weak (62.5% max identity)</t>
  </si>
  <si>
    <t>Several B phages have the inserted cassette with a RuvC-like gene, but the homologue to this gene varies in structure. No associated function</t>
  </si>
  <si>
    <t>weak CP, not well conserved, no obivious function -&gt; likely not a gene</t>
  </si>
  <si>
    <t>[deleted]</t>
  </si>
  <si>
    <t>Sean McClory</t>
  </si>
  <si>
    <t>class - example</t>
  </si>
  <si>
    <t>CP across the entire ORF, ends near called start</t>
  </si>
  <si>
    <t>Apex_7, others 1:1 Q:S</t>
  </si>
  <si>
    <t>Start 101 @6462 found in 9% called 74%</t>
  </si>
  <si>
    <t>ST data supports start, but other starts also have supporting evidence</t>
  </si>
  <si>
    <t>ATG @6462 has -6.531, GTG @6480 -5.560</t>
  </si>
  <si>
    <t>220 bp gap</t>
  </si>
  <si>
    <t>220 GAP</t>
  </si>
  <si>
    <t>Unusual GAP likely due to promoter or insert of genes through recombination</t>
  </si>
  <si>
    <t>ST, BLAST, other data support start, but others are close</t>
  </si>
  <si>
    <t>161454 has 625 members</t>
  </si>
  <si>
    <t>Austelle, others have membrane protein, in NCBI some have DUF1360</t>
  </si>
  <si>
    <t>not enough consistent returns to support one function</t>
  </si>
  <si>
    <t>Lolalove has similar order, homologue is NKF</t>
  </si>
  <si>
    <t>3 transmembrane domains are predicted</t>
  </si>
  <si>
    <t>membrane protein</t>
  </si>
  <si>
    <t>e-21 hit to DUF1360</t>
  </si>
  <si>
    <t>DUF1360</t>
  </si>
  <si>
    <t>DUF1360 is "domain of unknown function" and is not in functions list, DeepTMHMM support for membrane protein and sousi agrees with prediction</t>
  </si>
  <si>
    <t>DeepTMHMM support for membrane function. DUF1360 is not currently a supported function</t>
  </si>
  <si>
    <t>5' end (covering start) has low CP, CP across entire ORF</t>
  </si>
  <si>
    <t>CP supports ORF, start is OK</t>
  </si>
  <si>
    <t>VioletZ_9, others, 1:1 Q:S with start @6908, 1:6 with start @6923</t>
  </si>
  <si>
    <t>Start 26 @6908 found 63% called 8%, start 33 @6923 found 32% called 4.5%</t>
  </si>
  <si>
    <t>ATG @6908 has -6.3 and creates LORF, @6923 has -6.4</t>
  </si>
  <si>
    <t>6908 - 6881 = 27</t>
  </si>
  <si>
    <t>26 bp gap</t>
  </si>
  <si>
    <t>26 GAP</t>
  </si>
  <si>
    <t>ST, BLAST, other data support start</t>
  </si>
  <si>
    <t>155968 has 711 members</t>
  </si>
  <si>
    <t>VioletZ_9, others, portal protein</t>
  </si>
  <si>
    <t>portal protein</t>
  </si>
  <si>
    <t>Mudslide, Squiggle, others has similar order homologue is portal protein</t>
  </si>
  <si>
    <t>multiple low e-value hits to portal proteins including 5NGD_C, alignment covers almost 400 aa</t>
  </si>
  <si>
    <t>https://www.ncbi.nlm.nih.gov/pmc/articles/PMC6947915/</t>
  </si>
  <si>
    <t>multiple HHPred alignments to high-resolution structures support call</t>
  </si>
  <si>
    <t>Tiara Bolden</t>
  </si>
  <si>
    <t>Marcy</t>
  </si>
  <si>
    <t>CP from ~8800-8910, then ~300 nt gap with some atypical CP, then CP across remaining ORF</t>
  </si>
  <si>
    <t>unusual gap in CP at 5' end</t>
  </si>
  <si>
    <t>Glimmer, GeneMark predicts @9214</t>
  </si>
  <si>
    <t>Mudslide_10, others 1:1 Q:S with start @8797</t>
  </si>
  <si>
    <t>Start 27 @8797 is most annotated found 99% called 95%, GeneMark start has 0 Mas</t>
  </si>
  <si>
    <t>ATG @8797 has -3.8 (best of starts at 5' end)</t>
  </si>
  <si>
    <t>8797 - 8797 = 0</t>
  </si>
  <si>
    <t>1 bp overlap</t>
  </si>
  <si>
    <t>1 OVL</t>
  </si>
  <si>
    <t>Odd CP gap by GeneMark, but all other data supports start</t>
  </si>
  <si>
    <t>90 has 443 members</t>
  </si>
  <si>
    <t>Mudslide_10, others capsid maturation protease, Apex_9, others, capsid maturation protease and MuF-like fusion protein</t>
  </si>
  <si>
    <t>capsid maturation protease</t>
  </si>
  <si>
    <t>Apex, Squiggle, others have similar order, homologue is capsid maturation protease and MuF-like fusion protein</t>
  </si>
  <si>
    <t>100% outside over entire ORF</t>
  </si>
  <si>
    <t>Per this forum post: https://seaphages.org/forums/topic/4516/</t>
  </si>
  <si>
    <t>Forum post (summary: Usavi_9 is this, and is in Pham 90)</t>
  </si>
  <si>
    <t>Mudslide_11, others, 1:1 Q:S</t>
  </si>
  <si>
    <t>Start 22 @11304 found 51% called 95%</t>
  </si>
  <si>
    <t>ATG @11304 has similar RBS to ATG @11301, per "guiding principles" pick 11304</t>
  </si>
  <si>
    <t>11304 - 11304 = 0</t>
  </si>
  <si>
    <t>150102 has 82 members</t>
  </si>
  <si>
    <t>Zemanar_12, others, NKF</t>
  </si>
  <si>
    <t>Zemanar has similar order, homologue NKF</t>
  </si>
  <si>
    <t>Mudslide_12, others 1:1 Q:S</t>
  </si>
  <si>
    <t>Start 29 @11636 is most annotated found 11% called 79%</t>
  </si>
  <si>
    <t>GTG @11636 has -2.443, best</t>
  </si>
  <si>
    <t>11636 - 11525 = 111</t>
  </si>
  <si>
    <t>110 bp gap</t>
  </si>
  <si>
    <t>110 GAP</t>
  </si>
  <si>
    <t>154394 has 452 members</t>
  </si>
  <si>
    <t>Mudslide_12, others, major capsid hexamer protein</t>
  </si>
  <si>
    <t>major capsid hexamer protein</t>
  </si>
  <si>
    <t>Rosebush has similar order, homologue is major capsid hexamer protein</t>
  </si>
  <si>
    <t>Cryo-EM of Rosebush: https://pubmed.ncbi.nlm.nih.gov/32182721/</t>
  </si>
  <si>
    <t>significant similarity to Rosebush_15</t>
  </si>
  <si>
    <t>Randy Burkhardt</t>
  </si>
  <si>
    <t>Carmela</t>
  </si>
  <si>
    <t>RawrgerThat_13, others, 1:1 Q:S</t>
  </si>
  <si>
    <t>Start 21 @13506 most annotated found 77% called 99%</t>
  </si>
  <si>
    <t>ATG @13506 -2.17, best RBS</t>
  </si>
  <si>
    <t>13506 - 13414 =  92</t>
  </si>
  <si>
    <t>91 bp gap</t>
  </si>
  <si>
    <t>91 GAP</t>
  </si>
  <si>
    <t>146724 has 619 members</t>
  </si>
  <si>
    <t>Rosebush_16, others, major capsid pentamer protein</t>
  </si>
  <si>
    <t>major capsid pentamer protein</t>
  </si>
  <si>
    <t>significant similarity to Rosebush_16</t>
  </si>
  <si>
    <t>Mudslide_14, others, 1:1 Q:S</t>
  </si>
  <si>
    <t>Start 8 @14311 found 100% called 100%</t>
  </si>
  <si>
    <t>ATG @14311 -1.931, best RBS</t>
  </si>
  <si>
    <t>14311 - 14300 = 11</t>
  </si>
  <si>
    <t>10 bp gap</t>
  </si>
  <si>
    <t>10 GAP</t>
  </si>
  <si>
    <t>156038 has 332 members</t>
  </si>
  <si>
    <t>Mudslide_14, others, NKF</t>
  </si>
  <si>
    <t>Mudslide has similar order, homologue NKF</t>
  </si>
  <si>
    <t>Mithril_15, others, 1:1 Q:S</t>
  </si>
  <si>
    <t>Start 16 @15136 most annotated found 95% called 99%</t>
  </si>
  <si>
    <t>ATG @15136 -2.443, best RBS</t>
  </si>
  <si>
    <t>15136 - 15132 = 4</t>
  </si>
  <si>
    <t>3 bp gap</t>
  </si>
  <si>
    <t>3 GAP</t>
  </si>
  <si>
    <t>157501 has 394 members</t>
  </si>
  <si>
    <t>Mithril_15, others, holin</t>
  </si>
  <si>
    <t>holin</t>
  </si>
  <si>
    <t>Mithril has similar order, homologue is holin</t>
  </si>
  <si>
    <t>4 transmembrane domains are predicted</t>
  </si>
  <si>
    <t>Per Rick Pollenz forum post, this is likely a holin (next two genes may also be, but less supporting evidence) https://seaphages.org/forums/topic/4726/</t>
  </si>
  <si>
    <t>Pollenz data suggests several phages, including B4, have holin genes distal to lysins and this matches those results</t>
  </si>
  <si>
    <t>Marceline Fougy</t>
  </si>
  <si>
    <t>Tiara</t>
  </si>
  <si>
    <t>CP across the entire ORF, noteably 5' region that would be included by start @15534 is missing CP</t>
  </si>
  <si>
    <t>Zemanar_17, others, 1:1 Q:S, Waleliano_16, others, 1:18 Q:S</t>
  </si>
  <si>
    <t>Some variation in BLAST alginments, but includes support for this ORF</t>
  </si>
  <si>
    <t>Start 5 @15585 found in 100% called 84%, start 4 @15534 found 100% called 14%</t>
  </si>
  <si>
    <t>ATG @15585 -6.2, GTG @15534 -5.9</t>
  </si>
  <si>
    <t>15585 = 15537 = 48</t>
  </si>
  <si>
    <t>47 bp gap</t>
  </si>
  <si>
    <t>47 GAP</t>
  </si>
  <si>
    <t>Support for both 15585 and 15534, but former is favored due to CP</t>
  </si>
  <si>
    <t>157516 has 323 members</t>
  </si>
  <si>
    <t>Zemanar_17, other, NKF</t>
  </si>
  <si>
    <t>BrownCNA has similar order, homologue is NKF</t>
  </si>
  <si>
    <t>2 transmembrane domains predicted</t>
  </si>
  <si>
    <t>DeepTMHMM support</t>
  </si>
  <si>
    <t>only evidence is transmembrane prediction</t>
  </si>
  <si>
    <t>Mudslide_17, others 1:1 Q:S</t>
  </si>
  <si>
    <t>Start 5 @15902 is only MA start</t>
  </si>
  <si>
    <t>GTG @15902 -4.888 is LORF and &gt; than next potential start</t>
  </si>
  <si>
    <t>15902 - 15905 = -3</t>
  </si>
  <si>
    <t>4 bp overlap</t>
  </si>
  <si>
    <t>4 OVL</t>
  </si>
  <si>
    <t>161489 has 418 members</t>
  </si>
  <si>
    <t>Mudslide_17, others, NKF</t>
  </si>
  <si>
    <t>RawrgerThat_18, others 1:1 Q:S</t>
  </si>
  <si>
    <t>Start 23 @16597 is only MA start</t>
  </si>
  <si>
    <t>ATG @ 16597 -3.1 is best RBS and LORF</t>
  </si>
  <si>
    <t>16597 - 16513 = 84</t>
  </si>
  <si>
    <t>83 bp gap</t>
  </si>
  <si>
    <t>83 GAP</t>
  </si>
  <si>
    <t>161457 has 600 members</t>
  </si>
  <si>
    <t>RawrgerThat_18, orther, minor tail protein</t>
  </si>
  <si>
    <t>major tail protein</t>
  </si>
  <si>
    <t>RawrgerThat has similar order, homologue is major tail protein</t>
  </si>
  <si>
    <t>when no hits for major tail protein are found in siphovirus, synteny can be used to call</t>
  </si>
  <si>
    <t>based on synteny this is…</t>
  </si>
  <si>
    <t>Andrei Frigura</t>
  </si>
  <si>
    <t>Dimitra</t>
  </si>
  <si>
    <t>VioletZ_19, others, 1:1 Q:S</t>
  </si>
  <si>
    <t>Start 15 @17730 found 98% called 97%</t>
  </si>
  <si>
    <t>ATG @ 17730  -2.1 is best RBS</t>
  </si>
  <si>
    <t>17473 - 17403 = 70</t>
  </si>
  <si>
    <t>71 bp gap</t>
  </si>
  <si>
    <t>71 GAP</t>
  </si>
  <si>
    <t>Unusual GAP, may be created by single reverse gene</t>
  </si>
  <si>
    <t>76668 has 493 members</t>
  </si>
  <si>
    <t>VioletZ_19, others, NKF</t>
  </si>
  <si>
    <t>Phelemich has similar order, homologue is NKF</t>
  </si>
  <si>
    <t>Austelle_21, others, 1:1 Q:S</t>
  </si>
  <si>
    <t>Start 93 @17852 found in 54% called 89%</t>
  </si>
  <si>
    <t>GTG @17852 -6.6 is not best but comparable and creates LORF</t>
  </si>
  <si>
    <t>17852 - 17730 = 122</t>
  </si>
  <si>
    <t>121 bp gap</t>
  </si>
  <si>
    <t>121 GAP</t>
  </si>
  <si>
    <t>155969 has 707 members</t>
  </si>
  <si>
    <t>Austell_21, others, head-to-tail adapter</t>
  </si>
  <si>
    <t>head-to-tail adapter</t>
  </si>
  <si>
    <t>Fortunato, Indlovu have similar order, homologue is head-to-tail adapter</t>
  </si>
  <si>
    <t>.0089 e hit to 7Z4W_k SPP1 head completion protein, 3 very low e-value hits to 8HQO_R, 8FXR_m, 6TE9_D head completion protein, neck protein, adaptor protein</t>
  </si>
  <si>
    <t>some part of tail assembly</t>
  </si>
  <si>
    <t>head-to-tail adaptor requires HHPred alignment with SPP1 gp15</t>
  </si>
  <si>
    <t>head-to-tail adaptor</t>
  </si>
  <si>
    <t>RawrgerThat_21, others, 1:1 Q:S</t>
  </si>
  <si>
    <t>Start 34 @18595 found 85% called 98%</t>
  </si>
  <si>
    <t>ATG @18595 -4.071 is best of sites considered</t>
  </si>
  <si>
    <t>18595 - 18595 = 0</t>
  </si>
  <si>
    <t>157480 has 452 members</t>
  </si>
  <si>
    <t>RawrgerThat_21, others, NKF</t>
  </si>
  <si>
    <t>Fortunato has similar order, homologue is NKF</t>
  </si>
  <si>
    <t>Dimitra Karakotta</t>
  </si>
  <si>
    <t>Andrei</t>
  </si>
  <si>
    <t>RawrgerThat_22, others 1:1 Q:S</t>
  </si>
  <si>
    <t>Start 60 @19136 found 64% called 68%</t>
  </si>
  <si>
    <t>GTG @19136 -2.253 is best RBS</t>
  </si>
  <si>
    <t>19136 - 19125 = 11</t>
  </si>
  <si>
    <t>155987 has 526 members</t>
  </si>
  <si>
    <t>violetZ_22, others, NKF</t>
  </si>
  <si>
    <t>RawrgerThat has similar order, homologue is NKF</t>
  </si>
  <si>
    <t>low e-value hit to 2HJQ_A hypothetical protein yqbF and .06 hit to Mu-like prophage protein with unknown function</t>
  </si>
  <si>
    <t>structure similarity to other genes, but no function clues</t>
  </si>
  <si>
    <t>RawrgerThat_23, others, 1:1 Q:S</t>
  </si>
  <si>
    <t>Start 48 @19496 found 5% called 100%</t>
  </si>
  <si>
    <t>No other B4 start is supported. Selected start is best supported by ST</t>
  </si>
  <si>
    <t>GTG @19496 -3.465 best RBS LORF</t>
  </si>
  <si>
    <t>19496 - 19492 = 4</t>
  </si>
  <si>
    <t>157463 has 643 members</t>
  </si>
  <si>
    <t>Mudslide_23, others, tail-assembly chaperone, RawrgerThat_23, others, NKF</t>
  </si>
  <si>
    <t>some support for TAC</t>
  </si>
  <si>
    <t>Fortunato has similar order, homologue is tail-assembly chaperone</t>
  </si>
  <si>
    <t>tail assembly chaperone</t>
  </si>
  <si>
    <t>Forum post: even though this might be TAC by synteny, choice is to not call https://seaphages.org/forums/topic/4518/?page=2</t>
  </si>
  <si>
    <t>RawrgerThat_24, others, 1:1 Q:S</t>
  </si>
  <si>
    <t>Start 23 @19965 is most annot found 74% called 99%</t>
  </si>
  <si>
    <t>ATG @19965 -4.309, OK but next downstream is -2.8</t>
  </si>
  <si>
    <t>19965 - 19909 = 56</t>
  </si>
  <si>
    <t>55 bp gap</t>
  </si>
  <si>
    <t>55 GAP</t>
  </si>
  <si>
    <t>Other than RBS, all data supports this start</t>
  </si>
  <si>
    <t>161488 has 426 members</t>
  </si>
  <si>
    <t>Fortunato_24, others, have NKF in actinobacteriophage DB, but tail assembly chaperone in NCBI suggesting a recent update to function assigned</t>
  </si>
  <si>
    <t>Magpie has similar order, homologue is NKF</t>
  </si>
  <si>
    <t>Joshua Leveille</t>
  </si>
  <si>
    <t>Jack</t>
  </si>
  <si>
    <t>RawrgerThat_25, others, 1:1 Q:S</t>
  </si>
  <si>
    <t>Start 1 @20551 is most annote found 80% called 99.7%</t>
  </si>
  <si>
    <t>GTG @20551 -5.653 comparable to -5.3 upstream</t>
  </si>
  <si>
    <t>20551 - 20525 = 26</t>
  </si>
  <si>
    <t>25 bp gap</t>
  </si>
  <si>
    <t>25 GAP</t>
  </si>
  <si>
    <t>100 has 426 members</t>
  </si>
  <si>
    <t>RawrgerThat_25, others, tape measure protein</t>
  </si>
  <si>
    <t>tape measure protein</t>
  </si>
  <si>
    <t>Lolalove has similar order, homologue is tape measure protein</t>
  </si>
  <si>
    <t>1 predicted transmembrane helix</t>
  </si>
  <si>
    <t>TMP may have predicted transmembrane domains, but not membrane protei</t>
  </si>
  <si>
    <t>low e-value hit to 6V8I_BF Tape Measure Protein from staph phage</t>
  </si>
  <si>
    <t>No specifics are given in function list</t>
  </si>
  <si>
    <t>Given length of gene, synteny, and HHPred, this is…</t>
  </si>
  <si>
    <t>Magpie_25, others, 1:1 Q:S</t>
  </si>
  <si>
    <t>Start 15 @26616 found 73% called 100%</t>
  </si>
  <si>
    <t>GTG @26616 -4.406 best RBS LORF</t>
  </si>
  <si>
    <t>26616 - 26607 = 0</t>
  </si>
  <si>
    <t>8 bp gap</t>
  </si>
  <si>
    <t>8 GAP</t>
  </si>
  <si>
    <t>126538 has 450 members</t>
  </si>
  <si>
    <t>Magpie_25, others, minor tail protein</t>
  </si>
  <si>
    <t>minor tail protein</t>
  </si>
  <si>
    <t>RawrgerThat has similar order, homologue is minor tail protein</t>
  </si>
  <si>
    <t>Function list suggests we may have hits to collagen-like or glycine-rich proteins, but we do not</t>
  </si>
  <si>
    <t>VioletZ_27, others, 1:1 Q:S</t>
  </si>
  <si>
    <t>Start 68 @28501 is found 6% called 100% conserved in B4</t>
  </si>
  <si>
    <t>ATG @28051 -4.198 is best RBS LORF</t>
  </si>
  <si>
    <t>28051 - 28049 = 2</t>
  </si>
  <si>
    <t>1 bp gap</t>
  </si>
  <si>
    <t>1 GAP</t>
  </si>
  <si>
    <t>137506 has 583 members</t>
  </si>
  <si>
    <t>Magpie_26, others, minor tail protein</t>
  </si>
  <si>
    <t>Magpie has similar order, homologue is minor tail protein</t>
  </si>
  <si>
    <t>Multiple low e-value hits to minor tail proteins, eg TWRU_A</t>
  </si>
  <si>
    <t>Jack Madera</t>
  </si>
  <si>
    <t>Thilda</t>
  </si>
  <si>
    <t>Mudslide_28, others, 1:1 Q:S</t>
  </si>
  <si>
    <t>Start 23 @29124 found 67% called 99%</t>
  </si>
  <si>
    <t>ATG @29124 -5.271, next downstream is -4.587</t>
  </si>
  <si>
    <t>29124 - 29127 = -3</t>
  </si>
  <si>
    <t>154383 has 545 members</t>
  </si>
  <si>
    <t>Mudslide_28, others, minor tail protein</t>
  </si>
  <si>
    <t>Glass has similar order, homologue is minor tail protein</t>
  </si>
  <si>
    <t>Signal sequence at N-term, but 100% outside over remaining</t>
  </si>
  <si>
    <t>Multiple low e-value hits to enzymes including 8AG9_A - endoglucanase, over ~140-150 aa</t>
  </si>
  <si>
    <t>unclear</t>
  </si>
  <si>
    <t>Mudslide_29, others, 1:1 Q:S</t>
  </si>
  <si>
    <t>Start 2 @31421 is most annotated</t>
  </si>
  <si>
    <t>ATG @31421 -4.696, next ds is -3.961</t>
  </si>
  <si>
    <t>31421 - 31421 = 0</t>
  </si>
  <si>
    <t>141 has 361 members</t>
  </si>
  <si>
    <t>Mudslide_29, others, minor tail protein</t>
  </si>
  <si>
    <t>Jackstina has similar order, homologue is minor tail protein</t>
  </si>
  <si>
    <t>Austelle_31, others, 1:1 Q:S</t>
  </si>
  <si>
    <t>Start 45 @32761 found 19% called 94%</t>
  </si>
  <si>
    <t>ATG @32761 has -3.587 best RBS</t>
  </si>
  <si>
    <t>32761 - 32758 = 3</t>
  </si>
  <si>
    <t>2 bp gap</t>
  </si>
  <si>
    <t>2 GAP</t>
  </si>
  <si>
    <t>157459 has 718 members</t>
  </si>
  <si>
    <t>Austelle_31, others, minor tail protein</t>
  </si>
  <si>
    <t>Bananafish has similar order, homologue is minor tail protein</t>
  </si>
  <si>
    <t>Katie McGovern</t>
  </si>
  <si>
    <t>Jennifer</t>
  </si>
  <si>
    <t>CP across the entire ORF, but CP covering start site is low</t>
  </si>
  <si>
    <t>Waleliano_31 1:1 Q:S with start @33929, 1:5 with start @33941</t>
  </si>
  <si>
    <t>Start 38 @33929 has 448 MAs vs 4 for start 41 @33941</t>
  </si>
  <si>
    <t>GTG @33929 has -5.016, better than -6.937 @33941</t>
  </si>
  <si>
    <t>33929 - 33918 = 11</t>
  </si>
  <si>
    <t>Other than low 5' CP , all data support this start</t>
  </si>
  <si>
    <t>84641 has 547 members</t>
  </si>
  <si>
    <t>Lolalove_31, others, NKF</t>
  </si>
  <si>
    <t>e-30 hit to 8JOU, tail fiber protein from podovirus GP4, published to PDB 2024</t>
  </si>
  <si>
    <t>tail fiber protein (or minor tail protein per DJS)</t>
  </si>
  <si>
    <t>Per DJS, reply to cluster B CAT discussion, "minor tail protein" should be assigned to any gene involved in accessory tail structure until more specific nomenclature is developed</t>
  </si>
  <si>
    <t>Prince_32 aligns well with 8JOU, both in HHPred and BLAST. Pymol was used to show a-helix that forms dimer is conserved. Swiss Model was used to computationally fold Prince_32 and the structure aligns well with 8JOU. Katie will be assembling all evidence into forum post.</t>
  </si>
  <si>
    <t>Magpie_31, others, 1:1 Q:S</t>
  </si>
  <si>
    <t>Start 45 @34331 found 8% called 100%</t>
  </si>
  <si>
    <t>ATG @34331 has -3.837 best RBS LORF</t>
  </si>
  <si>
    <t>34331 - 34321 = 10</t>
  </si>
  <si>
    <t>9 bp GAP</t>
  </si>
  <si>
    <t>9 GAP</t>
  </si>
  <si>
    <t>157491 has 429 members</t>
  </si>
  <si>
    <t>Jamal_32, others, NKF</t>
  </si>
  <si>
    <t>JAMal has similar order, homologue is NKF</t>
  </si>
  <si>
    <t>JAMal_33, others 1:1 Q:S</t>
  </si>
  <si>
    <t>Start 34 @34689 found 3% called 100%</t>
  </si>
  <si>
    <t>GTG @34689 has -5.309 ds is -6.869</t>
  </si>
  <si>
    <t>34689 - 34684 = 5</t>
  </si>
  <si>
    <t>4 bp gap</t>
  </si>
  <si>
    <t>4 GAP</t>
  </si>
  <si>
    <t>157451 has 899 members</t>
  </si>
  <si>
    <t>JAMal_33, others, NKF</t>
  </si>
  <si>
    <t>ChrisnMich has similar order, homologue is NKF</t>
  </si>
  <si>
    <t>Thilda Ström</t>
  </si>
  <si>
    <t>Josh</t>
  </si>
  <si>
    <t>Lolalove_34, others, 1:1 Q:S</t>
  </si>
  <si>
    <t>Start 85 @35333 found 53% called 99%</t>
  </si>
  <si>
    <t>ATG @35333 has -4.498 best RBS LORF</t>
  </si>
  <si>
    <t>35333 - 35336 = -3</t>
  </si>
  <si>
    <t>157451 has 899 members (yes this gene is in the same pham as 33)</t>
  </si>
  <si>
    <t>ChrisnMich_33, others, NKF</t>
  </si>
  <si>
    <t>Zemanar has similar order, homologue is NKF</t>
  </si>
  <si>
    <t>Zemanar_36 1:1 Q:S</t>
  </si>
  <si>
    <t>Start 15 @35935 found 99% called 98%</t>
  </si>
  <si>
    <t>ATG @35935 -6.326, comparable to -6.4 ds</t>
  </si>
  <si>
    <t>35935 - 35938 = -3</t>
  </si>
  <si>
    <t>97496 has 347 members</t>
  </si>
  <si>
    <t>Zemanar_36, others, NKF</t>
  </si>
  <si>
    <t>Zemanar_37 1:1 Q:S</t>
  </si>
  <si>
    <t>Start 18 @36715 found 13% called 95%</t>
  </si>
  <si>
    <t>TTG @36715 -4.229 &lt; -4.044 but LORF</t>
  </si>
  <si>
    <t>RBS is comparable to adjacent start</t>
  </si>
  <si>
    <t>36715 - 36687 = 28</t>
  </si>
  <si>
    <t>27 bp gap</t>
  </si>
  <si>
    <t>27 GAP</t>
  </si>
  <si>
    <t>87 has 442 members</t>
  </si>
  <si>
    <t>Zemanar_37, others, NKF</t>
  </si>
  <si>
    <t>Jennifer Valentin</t>
  </si>
  <si>
    <t>Katie</t>
  </si>
  <si>
    <t>Zemanar_38 1:1 Q:S</t>
  </si>
  <si>
    <t>Start 6 @37083 found 93% called 65%</t>
  </si>
  <si>
    <t>ATG @37083 -7.729 &lt; -6.9 us, but this is 2nd of tandem start codons</t>
  </si>
  <si>
    <t>tandem start codons, pick 2nd</t>
  </si>
  <si>
    <t>37083 - 37083 = 0</t>
  </si>
  <si>
    <t>152792 has 425 members</t>
  </si>
  <si>
    <t>Zemanar_38, others NKF</t>
  </si>
  <si>
    <t>RawrgerThat_38 1:1 Q:S</t>
  </si>
  <si>
    <t>Start 16 @37413 found 89% called 95%</t>
  </si>
  <si>
    <t>ATG @37413 -6.754 &lt; -5.999 ds</t>
  </si>
  <si>
    <t>37413 - 37394 = 19</t>
  </si>
  <si>
    <t>18 bp gap</t>
  </si>
  <si>
    <t>18 GAP</t>
  </si>
  <si>
    <t>81 has 447 members</t>
  </si>
  <si>
    <t>RawrgerThat_38, others, NKF</t>
  </si>
  <si>
    <t>Basato has similar order, homologue is tail fiber</t>
  </si>
  <si>
    <t>tail fiber/minor tail protein</t>
  </si>
  <si>
    <t>A few calls for tail fiber or minor tail, but no other evidence</t>
  </si>
  <si>
    <t>Zemanar_40, others, 1:1 Q:S</t>
  </si>
  <si>
    <t>Start 7 @37832 found 96% called 100%</t>
  </si>
  <si>
    <t>ATG @37832 -6.129 &lt; -4.95 ds</t>
  </si>
  <si>
    <t>37832 - 37832 = 0</t>
  </si>
  <si>
    <t>162 has 333 members</t>
  </si>
  <si>
    <t>Zemanar_40, others, NKF</t>
  </si>
  <si>
    <t>Basato has similar order, homologue is minor tail protein</t>
  </si>
  <si>
    <t>A few calls for minor tail, but no other evidence</t>
  </si>
  <si>
    <t>Mackenna Yaracs</t>
  </si>
  <si>
    <t>Carly</t>
  </si>
  <si>
    <t>Zemanar_41, others, 1:1 Q:S</t>
  </si>
  <si>
    <t>Start 44 @39354 found 5% called 100%, conserved in B4</t>
  </si>
  <si>
    <t>GTG @39354 -1.954, best RBS LORF</t>
  </si>
  <si>
    <t>39351 - 39354 = -3</t>
  </si>
  <si>
    <t>155991 has 515 members</t>
  </si>
  <si>
    <t>RawrgerThat_41, others, helix-turn-helix DNA-binding protein</t>
  </si>
  <si>
    <t>helix-turn-helix DNA-binding protein</t>
  </si>
  <si>
    <t>VioletZ has similar order, homologue is…</t>
  </si>
  <si>
    <t>Multiple low e-value to DNA binding proteins, including 4LHF_A</t>
  </si>
  <si>
    <t>Based on HHPred alignment…</t>
  </si>
  <si>
    <t>helix-turn-helix DNA binding domain</t>
  </si>
  <si>
    <t>VioletZ_42 others 1:1 Q:S</t>
  </si>
  <si>
    <t>Start 34 @39776 found 6% called 91%</t>
  </si>
  <si>
    <t>ATG @39776 -2.963 is best RBS</t>
  </si>
  <si>
    <t>39850 - 39776 = 74</t>
  </si>
  <si>
    <t>73 bp gap</t>
  </si>
  <si>
    <t>73 GAP</t>
  </si>
  <si>
    <t>upstream start site could be used, but RBS is much lower</t>
  </si>
  <si>
    <t>Unusual GAP, but RBS and BLAST alignments support</t>
  </si>
  <si>
    <t>156244 has 113 members</t>
  </si>
  <si>
    <t>RawrgerThat_42, others…</t>
  </si>
  <si>
    <t>Apex_39, others have similar order, homologue is</t>
  </si>
  <si>
    <t>Multiple low e-value to DNA binding proteins, including 3U3W_B</t>
  </si>
  <si>
    <t>VioletZ_44 others 1:1 Q:S</t>
  </si>
  <si>
    <t>Start 32 @40608 found 13% called 47%</t>
  </si>
  <si>
    <t>ATG @40608 -2.523 best RBS LORF</t>
  </si>
  <si>
    <t>40736 – 40608 = 128</t>
  </si>
  <si>
    <t>127 bp gap</t>
  </si>
  <si>
    <t>127 GAP</t>
  </si>
  <si>
    <t>unusual gap, expected promoter present</t>
  </si>
  <si>
    <t>157500 has 396 members</t>
  </si>
  <si>
    <t>Hydro_42, others, NKF</t>
  </si>
  <si>
    <t>VioletZ_45 others 1:1 Q:S</t>
  </si>
  <si>
    <t>Start 48 @40736 found 6% called 94%, conserved in B4</t>
  </si>
  <si>
    <t>GTG @40736 -6.613 &gt; -8.983 ds</t>
  </si>
  <si>
    <t>160020 has 503 members</t>
  </si>
  <si>
    <t>TM4_29, others, lysin A - many with "N-acetylmuramoyl…domain"</t>
  </si>
  <si>
    <t>lysin A (mod?)</t>
  </si>
  <si>
    <t>Lolalove has similar order, homologue is lysin A</t>
  </si>
  <si>
    <t>lysin A</t>
  </si>
  <si>
    <t>low e-value hits to N-acetylmuramoyl… proteins such as 3D2Y over middle ~130 aa, also low e-value hits to SH3b domain proteins such as 8B2H on N-terminal</t>
  </si>
  <si>
    <t>structural similarity to other functional genes</t>
  </si>
  <si>
    <t>lysin A is appropriate for mycobacteriophages (like Prince)</t>
  </si>
  <si>
    <t>VioletZ_46 others 1:1 Q:S</t>
  </si>
  <si>
    <t>Start 33 @42469 found 28% called 96%</t>
  </si>
  <si>
    <t>ATG @42469 -5.448 &gt; -5.7 us (that creates overlap)</t>
  </si>
  <si>
    <t>42469 - 42472 = -3</t>
  </si>
  <si>
    <t>1116 has 99 members</t>
  </si>
  <si>
    <t>VioletZ_46, others, lysin B</t>
  </si>
  <si>
    <t>lysin B</t>
  </si>
  <si>
    <t>Lolalove has similar order, homologue is lysin B</t>
  </si>
  <si>
    <t>low e-value hits to enzymes such as 1G66 acetyl xylan esterase</t>
  </si>
  <si>
    <t>lysin B is appropriate for mycobacteriophages (like Prince)</t>
  </si>
  <si>
    <t>VioletZ_47 others 1:1 Q:S</t>
  </si>
  <si>
    <t>Start 18 @44507 found 73% called 100%</t>
  </si>
  <si>
    <t>ATG @44507 -2.505</t>
  </si>
  <si>
    <t>44547 - 44507 = 40</t>
  </si>
  <si>
    <t>39 bp gap</t>
  </si>
  <si>
    <t>39 GAP</t>
  </si>
  <si>
    <t>84673 has 445 members</t>
  </si>
  <si>
    <t>VioletZ_47, others, NKF</t>
  </si>
  <si>
    <t>VioletZ_48 others 1:1 Q:S</t>
  </si>
  <si>
    <t>Start 68 @45887 found 6% called 64%, start 66 has some Mas</t>
  </si>
  <si>
    <t>ST data is inconclusive</t>
  </si>
  <si>
    <t>ATG @45887 -3.566 best RBS</t>
  </si>
  <si>
    <t>45887-45887= 0</t>
  </si>
  <si>
    <t>152791 has 444 members</t>
  </si>
  <si>
    <t>VioletZ_48, others exonuclease</t>
  </si>
  <si>
    <t>exonuclease</t>
  </si>
  <si>
    <t>multiple low e-value hits to such as 5ZYT genome maintence exonuclease, other exonuclease</t>
  </si>
  <si>
    <t>support for exonuclease</t>
  </si>
  <si>
    <t>VioletZ_49 others 1:1 Q:S</t>
  </si>
  <si>
    <t>Start 64 @47599 is most annotated only annotated present</t>
  </si>
  <si>
    <t>ATG @47599 -4.900 best RBS LORF</t>
  </si>
  <si>
    <t>47729 - 47599 = 130</t>
  </si>
  <si>
    <t>129 bp gap</t>
  </si>
  <si>
    <t>129 GAP</t>
  </si>
  <si>
    <t>14372 has 479 members</t>
  </si>
  <si>
    <t>VioletZ_49, others, DNA helicase, also hits to RadD E. coli DNA repair helicase</t>
  </si>
  <si>
    <t>DNA helicase</t>
  </si>
  <si>
    <t>RawrgerThat has similar order, homologue is DNA helicase</t>
  </si>
  <si>
    <t>multiple low e-vlaue hits to DNA helicase, eg 2OCA</t>
  </si>
  <si>
    <t>unwinds DNA</t>
  </si>
  <si>
    <t>Based on HHPred, BLAST…</t>
  </si>
  <si>
    <t>Glimmer</t>
  </si>
  <si>
    <t>Apex_49, others, 1:1 Q:S</t>
  </si>
  <si>
    <t>Start 2 @47962 found 100% called 71%</t>
  </si>
  <si>
    <t>GTG @47962 -5.8 &lt; -4.4 us</t>
  </si>
  <si>
    <t>47959 - 47962 = -3</t>
  </si>
  <si>
    <t>3183 has 29 members</t>
  </si>
  <si>
    <t>Apex_49, others, NKF</t>
  </si>
  <si>
    <t>RawrgerThat_50, others, 1:1 Q:S</t>
  </si>
  <si>
    <t>Start 21  @48357 found 38% called 100%</t>
  </si>
  <si>
    <t>GTG @48357 -3.751 best RBS</t>
  </si>
  <si>
    <t>48354 - 48357 = -3</t>
  </si>
  <si>
    <t>155967 has 711 members</t>
  </si>
  <si>
    <t>RawrgerThat_50, others, NKF</t>
  </si>
  <si>
    <t>JAMal_50, others 1:1 Q:S</t>
  </si>
  <si>
    <t>Start 22 @48815 found 28% called 100%</t>
  </si>
  <si>
    <t>ATG @48815 -3.095 best RBS</t>
  </si>
  <si>
    <t>48851 – 48815 = 36</t>
  </si>
  <si>
    <t>35 bp gap</t>
  </si>
  <si>
    <t>35 GAP</t>
  </si>
  <si>
    <t>152817 has 367 members</t>
  </si>
  <si>
    <t>JAMal_50, others, NKF</t>
  </si>
  <si>
    <t>Apex_52, others 1:1 Q:S</t>
  </si>
  <si>
    <t>Start 40 @51571 found 98% called 73%</t>
  </si>
  <si>
    <t>ATG @51571 -5.081 &lt; -4.31 ds</t>
  </si>
  <si>
    <t>51604 – 51571 = 33</t>
  </si>
  <si>
    <t>32 bp gap</t>
  </si>
  <si>
    <t>32 GAP</t>
  </si>
  <si>
    <t>84 has 445 members</t>
  </si>
  <si>
    <t>Apex_52, others, DNA primase/polymerase/helicase</t>
  </si>
  <si>
    <t>DNA primase/polymerase/helicase</t>
  </si>
  <si>
    <t>Apex has similar order, homologue is…</t>
  </si>
  <si>
    <t>multipe low e-value domain matches on HHPred,  N-term hits such as 3M1M Sulfolobus primase/polymerase, middle such as 1NLF replicative DNA helicase, C-term such as 7ZBH Sulfolobus DNA binding</t>
  </si>
  <si>
    <t>Mudslide_52, others 1:1 Q:S</t>
  </si>
  <si>
    <t>Start 5 @52350 found 12% called 100%</t>
  </si>
  <si>
    <t>ATG @52350 -5.385 &gt; -5.666 DS</t>
  </si>
  <si>
    <t>52347 - 52350 = -3</t>
  </si>
  <si>
    <t>156140 has 186 members</t>
  </si>
  <si>
    <t>Apex_53, others, NKF</t>
  </si>
  <si>
    <t>Apex has similar order, homologue is…NKF</t>
  </si>
  <si>
    <t>GeneMark only</t>
  </si>
  <si>
    <t>GeneMark supports selected start</t>
  </si>
  <si>
    <t>Hydro_53, others 1:1 Q:S</t>
  </si>
  <si>
    <t>Start 182 @54170 found 3.7% called 44.6%</t>
  </si>
  <si>
    <t>GTG @54170 -4.954 &gt; -6.693 us</t>
  </si>
  <si>
    <t>54167 - 54170 = -3</t>
  </si>
  <si>
    <t>Despite Glimmer call, data supports selected start</t>
  </si>
  <si>
    <t>155949 has 1761 members</t>
  </si>
  <si>
    <t>Heath, others, DNA Polymerase I</t>
  </si>
  <si>
    <t>DNA Polymerase I</t>
  </si>
  <si>
    <t>Heath has similar order, homologue is...</t>
  </si>
  <si>
    <t>multiple low e-value hits to DNA pol genes, including 6VDE DNA Pol I mycobacteria</t>
  </si>
  <si>
    <t>DNA polymerase I</t>
  </si>
  <si>
    <t>example is  Luchador_50, which is in same pham</t>
  </si>
  <si>
    <t>Heath_53, others, 1:1 Q:S</t>
  </si>
  <si>
    <t>Start 6 @54757 found 21% called 100%</t>
  </si>
  <si>
    <t>GTG @54757 -2.968 is best RBS</t>
  </si>
  <si>
    <t>55503 - 55506 = -3</t>
  </si>
  <si>
    <t>154936 has 28 members</t>
  </si>
  <si>
    <t>small pham</t>
  </si>
  <si>
    <t>Magpie_53, others…</t>
  </si>
  <si>
    <t>Mudslide_55, others with 1:1 Q:S</t>
  </si>
  <si>
    <t>Start 5 @55506 found 96.4% called 100%</t>
  </si>
  <si>
    <t>ATG @ 55506 -3.861 &lt; 2.595</t>
  </si>
  <si>
    <t>RBS is not as strong as nearby</t>
  </si>
  <si>
    <t>55503 - 55506= -3</t>
  </si>
  <si>
    <t>154949 has 27 members</t>
  </si>
  <si>
    <t>Mudslide_55, others, NKF</t>
  </si>
  <si>
    <t>Mudslide has similar order, homologous, NKF</t>
  </si>
  <si>
    <t>Mudslide_56, others, 1:1 Q:S</t>
  </si>
  <si>
    <t>BLAST alignment supports selected start</t>
  </si>
  <si>
    <t>Start 18 @ 55934 found 67.2% called 87.2%</t>
  </si>
  <si>
    <t>Starterator data supports selected start</t>
  </si>
  <si>
    <t>GTG @ 55934 -1.748 &lt; 3.104</t>
  </si>
  <si>
    <t>55971 - 55934=37</t>
  </si>
  <si>
    <t>38 bp gap</t>
  </si>
  <si>
    <t>38 GAP</t>
  </si>
  <si>
    <t>150413 has 58 members</t>
  </si>
  <si>
    <t>pham is small, but conserved</t>
  </si>
  <si>
    <t>Mudslide_56, others, NKF</t>
  </si>
  <si>
    <t>Mudslide_57, others with 1:1 Q:S</t>
  </si>
  <si>
    <t>Start 14 @ 56279 found 26.3% called 46.7%</t>
  </si>
  <si>
    <t>GTG @ 56279 -5.558 &lt; 2.946</t>
  </si>
  <si>
    <t>56276 - 56279=-3</t>
  </si>
  <si>
    <t>153206 has 61 members</t>
  </si>
  <si>
    <t>Mudslide_57, others, NKF</t>
  </si>
  <si>
    <t>yes</t>
  </si>
  <si>
    <t>Mudslide_58, 1:1 QS</t>
  </si>
  <si>
    <t>Start 2@56548 found 93.3% called 100%</t>
  </si>
  <si>
    <t>TTG @ 56548,-6.327&lt;-5.043 ds</t>
  </si>
  <si>
    <t>56666-56548 = 118 -1 =117</t>
  </si>
  <si>
    <t>117 gap</t>
  </si>
  <si>
    <t>117 GAP</t>
  </si>
  <si>
    <t>Despite GAP, start is best supported by data</t>
  </si>
  <si>
    <t>158071 has 30 members</t>
  </si>
  <si>
    <t>Mudslide_58</t>
  </si>
  <si>
    <t>Mudslide has similar order, homologue is…</t>
  </si>
  <si>
    <t>Zemanar_60, 1:1 QS</t>
  </si>
  <si>
    <t>Start 44@ found 74.2% , called 82.6%</t>
  </si>
  <si>
    <t>ATG @56953 -6.775&lt;-7.308 DS</t>
  </si>
  <si>
    <t>57290 - 56953 = 337 -1 = 336</t>
  </si>
  <si>
    <t>336 gap</t>
  </si>
  <si>
    <t>336 GAP</t>
  </si>
  <si>
    <t>unusual gap, expected promoter</t>
  </si>
  <si>
    <t>152804 has 379 members</t>
  </si>
  <si>
    <t>Zemanar_60</t>
  </si>
  <si>
    <t>Glimmer @ 57290, GeneMark @ 57299</t>
  </si>
  <si>
    <t>Hydro_60, 1:1 QS</t>
  </si>
  <si>
    <t>Start 38 @57290 found  6.1%, called 76.9%</t>
  </si>
  <si>
    <t>GTG @57290 -5.832 &gt; -6.128 US</t>
  </si>
  <si>
    <t>154403 has 419 members</t>
  </si>
  <si>
    <t>Hydro_60</t>
  </si>
  <si>
    <t>Mudslide has similar order ,homologue is…</t>
  </si>
  <si>
    <t>Sean</t>
  </si>
  <si>
    <t>Added</t>
  </si>
  <si>
    <t>low CP</t>
  </si>
  <si>
    <t>Hydro_61, others, 1:1 Q:S</t>
  </si>
  <si>
    <t>Start 1 (found by looking at mudslide_61) is supported</t>
  </si>
  <si>
    <t>ATG @58088 -5.632 &gt; -6.795 ds</t>
  </si>
  <si>
    <t>58088 - 58069 = 19</t>
  </si>
  <si>
    <t>20 bp GAP</t>
  </si>
  <si>
    <t>20 GAP</t>
  </si>
  <si>
    <t xml:space="preserve">Start site provides functional structure </t>
  </si>
  <si>
    <t>164046 has 13 members</t>
  </si>
  <si>
    <t>Mudslide_61, others, ribbon-helix-helix DNA binding domain protein</t>
  </si>
  <si>
    <t>ribbon-helix-helix DNA binding domain protein</t>
  </si>
  <si>
    <t>Mudslide has similar order, homologue is</t>
  </si>
  <si>
    <t>multiple low e-value hits to ribbon-helix-helix proteins, including 1IRQ, however, alignment predicts only 3 aa b-sheet</t>
  </si>
  <si>
    <t>DNA binding protein</t>
  </si>
  <si>
    <t>Per forums, ribbon-helix-helix needs at least 7 aa b-sheet, so this should be…</t>
  </si>
  <si>
    <t>helix-turn-helix DNA binding domain protein</t>
  </si>
  <si>
    <t>based on HHPred, secondary structure…</t>
  </si>
  <si>
    <t>RawrgerThat_63, others, 1:1 Q:S</t>
  </si>
  <si>
    <t>Start 4 @58386 found 100% called 100%</t>
  </si>
  <si>
    <t>GTG @58386 -2.8 best RBS LORF</t>
  </si>
  <si>
    <t>58405- 58386= 19</t>
  </si>
  <si>
    <t>18 bp overlap</t>
  </si>
  <si>
    <t>18 bp OVL</t>
  </si>
  <si>
    <t>slightly unusual overlap</t>
  </si>
  <si>
    <t>Despite OVL, start is supported</t>
  </si>
  <si>
    <t>3219 has 28 members</t>
  </si>
  <si>
    <t>small pham consisting of B4 phages</t>
  </si>
  <si>
    <t>Bane_64, others…</t>
  </si>
  <si>
    <t>Hangman has similar order, NKF</t>
  </si>
  <si>
    <t>Members of pham had NKf, blast did not give any functional results, and HHPred results were insignificant</t>
  </si>
  <si>
    <t>Mudslide_64, others, 1:1 Q:S</t>
  </si>
  <si>
    <t>Start 8 @58785 found 83.9% called 100%</t>
  </si>
  <si>
    <t>GTG @58785 -4.523</t>
  </si>
  <si>
    <t>58785 -58628 = 103</t>
  </si>
  <si>
    <t>102 bp gap</t>
  </si>
  <si>
    <t>102 GAP</t>
  </si>
  <si>
    <t>Unusual gap. ORF can be created producing 37 aa peptide. Some CP supports this ORF. Some annotations have added this as a protein coding gene, but after investigation we found no function and decided not to add the small gene.</t>
  </si>
  <si>
    <t>139955 has 31 members</t>
  </si>
  <si>
    <t>Mudslide_64, others…</t>
  </si>
  <si>
    <t>Waleliano has similar order, homologue is…</t>
  </si>
  <si>
    <t xml:space="preserve">Mudslide_65, others, 1:1 Q:S </t>
  </si>
  <si>
    <t>Start 17 @59161 found 81.8% called 77.8%</t>
  </si>
  <si>
    <t>GTG @59161 -2.828</t>
  </si>
  <si>
    <t>59161-59183 = -22</t>
  </si>
  <si>
    <t>23 bp overlap</t>
  </si>
  <si>
    <t>23 OVL</t>
  </si>
  <si>
    <t>unusual overlap</t>
  </si>
  <si>
    <t>DS start @59173 would shorten overlap, but not resolve. Next DS start halves the ORF. Selected start is best supported by ST and RBS.</t>
  </si>
  <si>
    <t>162164 has 22 members</t>
  </si>
  <si>
    <t>Mudslide_65, others…</t>
  </si>
  <si>
    <t>Zemanar_66, others, 1:1 Q:S</t>
  </si>
  <si>
    <t>Start 16 @59373 found 51% called 100%</t>
  </si>
  <si>
    <t>ATG @59373 -4.226 best RBS</t>
  </si>
  <si>
    <t>59373 - 59376 = -3</t>
  </si>
  <si>
    <t>85858 has 47 members</t>
  </si>
  <si>
    <t>Apex_67, others…</t>
  </si>
  <si>
    <t>Zemanar has similar order, homologue is…</t>
  </si>
  <si>
    <t>Tilda</t>
  </si>
  <si>
    <t>VioletZ_69</t>
  </si>
  <si>
    <t>Start 39 @59594 is found 11.5% and called 100% 31 MA</t>
  </si>
  <si>
    <t>ATG @59594 has -2.276 which is best</t>
  </si>
  <si>
    <t>59594-59594=3</t>
  </si>
  <si>
    <t>157489 has 432 members</t>
  </si>
  <si>
    <t>VioletZ_69, others, H-T-H DNA binding domain, others DNA binding protein</t>
  </si>
  <si>
    <t>Lolalove has similar order, homologue is H-T-H DNA binding domain protein</t>
  </si>
  <si>
    <t>multiple low e-value alignments to Sigma factors, transciption repressors and other DNA binding. Alignments show 4-5 alpha helicies separated by linker.</t>
  </si>
  <si>
    <t>CP across the most of ORF</t>
  </si>
  <si>
    <t>CP supports both</t>
  </si>
  <si>
    <t>Austelle_68, 1:1 Q:S with start @60270, Lolalove, 1:1 Q:S with start at 60174</t>
  </si>
  <si>
    <t>BLAST alignments for multiple start sites</t>
  </si>
  <si>
    <t>Start 47 @60270 found 14% called 33%, start 34 @60174 found 17% called 100%, start 30 @60153 found 42% called 33%</t>
  </si>
  <si>
    <t>Conflicting ST data</t>
  </si>
  <si>
    <t>ATG @60270 has -4.884 &gt; -4.991 US</t>
  </si>
  <si>
    <t>60270 - 60181 = -89</t>
  </si>
  <si>
    <t>88 bp gap</t>
  </si>
  <si>
    <t>88 GAP</t>
  </si>
  <si>
    <t>Unusual GAP. US start @60174 creates unusual 8 bp overlap. Further US start @60153 is worse.</t>
  </si>
  <si>
    <t>Data reasonably supports 3 starts. Best candidates are @60270 and @60174 (@60153 creates too large of overlap). While other annotations tend to select 60174, we decided on 60270 because of the better RBS and standard ATG start codon.</t>
  </si>
  <si>
    <t>154713 has 66 members</t>
  </si>
  <si>
    <t>Hydro_69, others…</t>
  </si>
  <si>
    <t>both</t>
  </si>
  <si>
    <t>Waleliano_69</t>
  </si>
  <si>
    <t>Start 32 @60748 most annotated start found 47% called 100%</t>
  </si>
  <si>
    <t>ATG @ 60748  has -6.151 not best score</t>
  </si>
  <si>
    <t xml:space="preserve">RBS is not as strong </t>
  </si>
  <si>
    <t>60725-60748=23</t>
  </si>
  <si>
    <t>22 bp gap</t>
  </si>
  <si>
    <t>22 GAP</t>
  </si>
  <si>
    <t>157910 has 54 members</t>
  </si>
  <si>
    <t>Bane_71, others…</t>
  </si>
  <si>
    <t>VioletZ_72, others, 1:1 Q:S</t>
  </si>
  <si>
    <t>Start 7 @60984 found 76.7% called 100%</t>
  </si>
  <si>
    <t>GTG @60984 -3.915  is best RBS and LORF</t>
  </si>
  <si>
    <t>60984 - 60987 = -3</t>
  </si>
  <si>
    <t>86238 has 30</t>
  </si>
  <si>
    <t>VioletZ_72, others…</t>
  </si>
  <si>
    <t>CP supports ORF</t>
  </si>
  <si>
    <t>VioletZ_73, others, 1:1 Q:S</t>
  </si>
  <si>
    <t>Start 32 @61142 found 7.4% called 97%</t>
  </si>
  <si>
    <t>ATG @61142 -5.043 best RBS</t>
  </si>
  <si>
    <t>61142 - 61145 -1 =-4</t>
  </si>
  <si>
    <t>131722 has 447</t>
  </si>
  <si>
    <t>VioletZ_73 hth-DNA binding, RawgerThat_72 HNH endonuclease, Austelle_71 DNA binding</t>
  </si>
  <si>
    <t>DNA interacting protein</t>
  </si>
  <si>
    <t>multiple low e-value matches to DNA binding proteins, especially Sigma Factors</t>
  </si>
  <si>
    <t>Sigma Factor is replaced by DNA binding protein in function list. If a helix-turn-helix is present, DNA binding proteins should be called hth</t>
  </si>
  <si>
    <t>HHpred shows evidence of DNA binding protein, 2 alpha-helicies seperated by a short linker are predicted</t>
  </si>
  <si>
    <t>Zemanar_72, others, 1:1 Q:S</t>
  </si>
  <si>
    <t>Start 2 @61878 found 100% called 100%</t>
  </si>
  <si>
    <t>ATG @61878 -2.276 is best RBS LORF</t>
  </si>
  <si>
    <t>61991-61878 = 113</t>
  </si>
  <si>
    <t>112 bp gap</t>
  </si>
  <si>
    <t>112 GAP</t>
  </si>
  <si>
    <t>unusal gap but upstream promoter expected</t>
  </si>
  <si>
    <t>5468 has 14 members</t>
  </si>
  <si>
    <t>Zemanar_72, others…</t>
  </si>
  <si>
    <t>Waleliona_72, others 1:1 Q:S</t>
  </si>
  <si>
    <t>Start 14 @61991</t>
  </si>
  <si>
    <t>ATG @61991 has -5.817</t>
  </si>
  <si>
    <t>157904 has 55 members</t>
  </si>
  <si>
    <t>BrownCNA_74, others…</t>
  </si>
  <si>
    <t>Austelle has similar order,homologue is..</t>
  </si>
  <si>
    <t>Mudslide_34, others 1:1 Q:S with start @62321</t>
  </si>
  <si>
    <t>Start 18 @ 62321 found 100% called 59.3%</t>
  </si>
  <si>
    <t xml:space="preserve">ATG @ 62803 -3.672 &gt; 6.026 DS </t>
  </si>
  <si>
    <t>62803-62803=0</t>
  </si>
  <si>
    <t>131017 has 27 members</t>
  </si>
  <si>
    <t>Mudslide_74, others, NKF</t>
  </si>
  <si>
    <t>1 transmembrane helix predicted at C-term</t>
  </si>
  <si>
    <t>support for membrane function</t>
  </si>
  <si>
    <t>membrane protein calls need 2 transmembrane domains</t>
  </si>
  <si>
    <t>only evidence is transmembrane prediction, but only not enough to call</t>
  </si>
  <si>
    <t>some CP through middle of ORF</t>
  </si>
  <si>
    <t>Glimmer only</t>
  </si>
  <si>
    <t>Apex_76, others 1:1 Q:S</t>
  </si>
  <si>
    <t>Start 12@62803 is most annote found 63.6% called 57.1%</t>
  </si>
  <si>
    <t>GTG @63000 has -3.627&lt;</t>
  </si>
  <si>
    <t>Despite low GeneMark CP, all data supports this start</t>
  </si>
  <si>
    <t>87402 has 11 members</t>
  </si>
  <si>
    <t>Apex_76, other 10…</t>
  </si>
  <si>
    <t>Cp across entire ORF</t>
  </si>
  <si>
    <t>both support selected start</t>
  </si>
  <si>
    <t>Zeminar_75, others 1:1 Q:S @ 63000</t>
  </si>
  <si>
    <t>Start 25@63000, found 75.9%, called 86.4%</t>
  </si>
  <si>
    <t>ATG @63000 has -6.313 final score</t>
  </si>
  <si>
    <t>63000-63003=-3</t>
  </si>
  <si>
    <t>121555 has 58 members</t>
  </si>
  <si>
    <t>Zemanar_75, others…</t>
  </si>
  <si>
    <t>HNH endonuclease</t>
  </si>
  <si>
    <t>Mudslide has similar order, homologue is HNH endonuclease</t>
  </si>
  <si>
    <t>multiple low e-value hits to endonucleases, including CAS9 and HNH</t>
  </si>
  <si>
    <t>Despite evidence for endonuclease function, no HNH is present</t>
  </si>
  <si>
    <t>Rawrgerthat_76, other,  1:1 QS</t>
  </si>
  <si>
    <t>Start 22@63523 is found 14.7% or the time and is called 100% has 4 MA</t>
  </si>
  <si>
    <t>GTG @63523 -5.410 &gt; -5.465 DS</t>
  </si>
  <si>
    <t>63520 - 63523 = -3</t>
  </si>
  <si>
    <t>86111 has 34 members</t>
  </si>
  <si>
    <t>BrownCNA_76, others…</t>
  </si>
  <si>
    <t>RawrgerThat has similar order, homologue is…</t>
  </si>
  <si>
    <t>Most of sequence is predicted as SRP</t>
  </si>
  <si>
    <t>VioletZ_80, others 1:1 Q:S</t>
  </si>
  <si>
    <t>Start 8 @63690 found 77% called 100%</t>
  </si>
  <si>
    <t>GTG @63690 -6.042&lt;-5.547 DS</t>
  </si>
  <si>
    <t>RBS is not as strong as nearby start, but nearby starts are outside of expected range</t>
  </si>
  <si>
    <t>63687 63690 = -3</t>
  </si>
  <si>
    <t>3123 has 31 members</t>
  </si>
  <si>
    <t>Hangman_79, others…</t>
  </si>
  <si>
    <t>Zemanar hhas similar order, homologue is..</t>
  </si>
  <si>
    <t>JAMal_78, others 1:1 Q:S</t>
  </si>
  <si>
    <t>Start 8 @64013 found 100% called 56%</t>
  </si>
  <si>
    <t>ATG @64013 -2.74 &lt; -2.68 upstream</t>
  </si>
  <si>
    <t>64013 - 64013 = 0</t>
  </si>
  <si>
    <t>86867 has 18 members</t>
  </si>
  <si>
    <t>JAMal_78, others have HNH endonuclease, others NKF</t>
  </si>
  <si>
    <t>unclear where HNH assignment support came from, no HNH motif, no other function evidence</t>
  </si>
  <si>
    <t>Austelle_80, 1:1 Q:S</t>
  </si>
  <si>
    <t>Start 16 @64261 found 82% called 96%</t>
  </si>
  <si>
    <t>ATG @24621 -4.744 is best RBS</t>
  </si>
  <si>
    <t>64258 - 64261 = -3</t>
  </si>
  <si>
    <t>158098 has 28 members</t>
  </si>
  <si>
    <t>Austelle_80, others…</t>
  </si>
  <si>
    <t>VioletZ_83, 1:1 Q:S</t>
  </si>
  <si>
    <t>Start 9 @64419 found 92% called 100%</t>
  </si>
  <si>
    <t>GTG @64419 -4.090 is best RBS</t>
  </si>
  <si>
    <t>64416 - 64419 = -3</t>
  </si>
  <si>
    <t>86386 has 26 members</t>
  </si>
  <si>
    <t>VioletZ_83, others…</t>
  </si>
  <si>
    <t>Lolalove_83, 1:1 Q:S</t>
  </si>
  <si>
    <t>Start 3 @64907 found 100% called 92%</t>
  </si>
  <si>
    <t>ATG @64907 -4.888 &gt; -4.919 DS</t>
  </si>
  <si>
    <t>64895 - 84907 = -12</t>
  </si>
  <si>
    <t>13 bp overlap</t>
  </si>
  <si>
    <t>13 OVL</t>
  </si>
  <si>
    <t>3237 has 26 members</t>
  </si>
  <si>
    <t>Lolalove_83, others…</t>
  </si>
  <si>
    <t>should not override more specific functions that happen to contain membrane domains.</t>
  </si>
  <si>
    <t>CP across 75% of N-end, missing C-term</t>
  </si>
  <si>
    <t>Apex_84, 1:1 Q:S</t>
  </si>
  <si>
    <t>Start 4@65041 found 100.0% called 69.2%</t>
  </si>
  <si>
    <t>ATG @65041 -3.627 &lt; -2.794 DS</t>
  </si>
  <si>
    <t>RBS is not as strong as DS, but creates longer ORF</t>
  </si>
  <si>
    <t>65041 - 65041 = 0</t>
  </si>
  <si>
    <t>3474 has 26 members</t>
  </si>
  <si>
    <t>Apex_84 others…</t>
  </si>
  <si>
    <t>Apex_85</t>
  </si>
  <si>
    <t>Start 1 @65364 , found 100.0%, called 96.3%</t>
  </si>
  <si>
    <t>ATG @65364 has -3.314, longest</t>
  </si>
  <si>
    <t>65357 - 65364 = -7</t>
  </si>
  <si>
    <t>3319 has 27 members</t>
  </si>
  <si>
    <t>Apex_85 others…</t>
  </si>
  <si>
    <t>Magpie has similar order, homologue is…</t>
  </si>
  <si>
    <t>Original Glimmer call @bp 65635</t>
  </si>
  <si>
    <t>Apex_86</t>
  </si>
  <si>
    <t>Start 99 @65635, found 8.9%, called 100.0%</t>
  </si>
  <si>
    <t>ATG @65635 has -2.016, longest</t>
  </si>
  <si>
    <t>65687-65635 = 52</t>
  </si>
  <si>
    <t>51 bp gap</t>
  </si>
  <si>
    <t>51 GAP</t>
  </si>
  <si>
    <t>161842 has 69 members</t>
  </si>
  <si>
    <t>Austelle_84, others…</t>
  </si>
  <si>
    <t>HicA-like toxin</t>
  </si>
  <si>
    <t>low e-value hits to 6G26_E, 5YRZ_B, both HicA partner of HicA/HicB toxin-antitoxin</t>
  </si>
  <si>
    <t>HicA toxin</t>
  </si>
  <si>
    <t>no HicB partner identified. Did functions list update before submission?</t>
  </si>
  <si>
    <t>HicA-like</t>
  </si>
  <si>
    <t>toxin in toxin/antitoxin system, HicA-like</t>
  </si>
  <si>
    <t>Zemanar_85, others 1:1 Q:S</t>
  </si>
  <si>
    <t>Start 47 @65989 found 83% called 18%</t>
  </si>
  <si>
    <t>ATG @65989 -1.993 best RBS</t>
  </si>
  <si>
    <t>66069 -65989 = 80</t>
  </si>
  <si>
    <t>79 bp gap</t>
  </si>
  <si>
    <t>79 GAP</t>
  </si>
  <si>
    <t>Unusual GAP, but upstream RBS is much worse -7.068</t>
  </si>
  <si>
    <t>Start leaves large gap, but RBS seems to indicate this is preferred start</t>
  </si>
  <si>
    <t>157523 has 301 members</t>
  </si>
  <si>
    <t>Waleliano_85, others, NKF</t>
  </si>
  <si>
    <t>very low CP across some of ORF</t>
  </si>
  <si>
    <t>VioletZ89, others 1:1 Q:S with start @66212, Lolalove_88, others, 1:1 Q:S with start @66239</t>
  </si>
  <si>
    <t>Start 25 @66212 found 50% called 70%, start 20 @66239 found 25% called 43%</t>
  </si>
  <si>
    <t>GTG @66212 -5.474 &lt; ATG @66239 -4.477 best RBS LORF, but us start creates large overlap</t>
  </si>
  <si>
    <t>66220 - 66212 = 8</t>
  </si>
  <si>
    <t>7 bp gap</t>
  </si>
  <si>
    <t>7 GAP</t>
  </si>
  <si>
    <t>Support for alternative start, but stuck with OG call to avoid creating overlap</t>
  </si>
  <si>
    <t>157937 has 50 members</t>
  </si>
  <si>
    <t>VioletZ_89, others, NKF, some hits to RNA pol sigma factor and DNA binding protein</t>
  </si>
  <si>
    <t>Zemanar_86, others 1:1 Q:S</t>
  </si>
  <si>
    <t>Start 20 @66537 is only MA start</t>
  </si>
  <si>
    <t>ATG @66537 -2.742 best RBS LORF</t>
  </si>
  <si>
    <t>66537-66537= 0</t>
  </si>
  <si>
    <t>158122 has 26 members</t>
  </si>
  <si>
    <t>Zemanar_86, others, HNH endonuclease</t>
  </si>
  <si>
    <t>HNH endonuclease need H-N-H over 30 aa</t>
  </si>
  <si>
    <t>no N present, can't be function</t>
  </si>
  <si>
    <t>Waleliano, others, 1:1 Q:S</t>
  </si>
  <si>
    <t>Start 5 @66638 only annotated start</t>
  </si>
  <si>
    <t>GTG @66638 -5.644 &lt; -3.791 ds</t>
  </si>
  <si>
    <t>66620-66638= 18</t>
  </si>
  <si>
    <t>17 bp gap</t>
  </si>
  <si>
    <t>17 GAP</t>
  </si>
  <si>
    <t>7177 has 8 members</t>
  </si>
  <si>
    <t>Heath_82, others NKF</t>
  </si>
  <si>
    <t>Mudslide_90, others, NKF</t>
  </si>
  <si>
    <t>Start 31 @66829 found 16.9% called 100%</t>
  </si>
  <si>
    <t>ATG @66829 -3.9 best RBS LORF</t>
  </si>
  <si>
    <t>66829 - 66829 =0</t>
  </si>
  <si>
    <t>85173 has 118 members</t>
  </si>
  <si>
    <t>Hydro has similar order, NKF</t>
  </si>
  <si>
    <t>Mudslide_91, others, 1:1 Q:S</t>
  </si>
  <si>
    <t>Start 29 @ 67482 found 6.8%, called 95.2%</t>
  </si>
  <si>
    <t>ATG @67482 -4.988 is the better one</t>
  </si>
  <si>
    <t>67521-67482= 39</t>
  </si>
  <si>
    <t>166010 has 40 members</t>
  </si>
  <si>
    <t>BrownCNA_90, others..</t>
  </si>
  <si>
    <t>Mudslide_92, others, 1:1 Q:S</t>
  </si>
  <si>
    <t>Start 9 @67751 found 65%, called 96.2%</t>
  </si>
  <si>
    <t xml:space="preserve">ATG @67751 -2.584 which is best </t>
  </si>
  <si>
    <t>67836-67751 = 85</t>
  </si>
  <si>
    <t xml:space="preserve">84 bp gap </t>
  </si>
  <si>
    <t xml:space="preserve">84 GAP </t>
  </si>
  <si>
    <t>85979 has 40 members</t>
  </si>
  <si>
    <t>Hydro_91, others…</t>
  </si>
  <si>
    <t>N-term signal sequence then 100% outside</t>
  </si>
  <si>
    <t xml:space="preserve">both </t>
  </si>
  <si>
    <t>Mudslide_93</t>
  </si>
  <si>
    <t>Start 45 @68894 found 70.7% called 77.9%</t>
  </si>
  <si>
    <t>ATG @68894 has -1.748 &lt;3.104</t>
  </si>
  <si>
    <t>68999 - 68894 = 105</t>
  </si>
  <si>
    <t>104 bp gap</t>
  </si>
  <si>
    <t>104 GAP</t>
  </si>
  <si>
    <t>157588 has 208 members</t>
  </si>
  <si>
    <t>Mudslide_93, others, NKF</t>
  </si>
  <si>
    <t>BrownCNA has similar order, homologous, NKF</t>
  </si>
  <si>
    <t>JAMal_94</t>
  </si>
  <si>
    <t>Start 12 @69154 found 90% called 100%</t>
  </si>
  <si>
    <t>GTG @ 69154 has -3.972 &gt; -4.742</t>
  </si>
  <si>
    <t>69154 - 69151= 3</t>
  </si>
  <si>
    <t>86273 has 30 members</t>
  </si>
  <si>
    <t>JAMal_94, others, NKf</t>
  </si>
  <si>
    <t>Fortunato has similar order, homologous, NKF</t>
  </si>
  <si>
    <t>based on DeepTMHMM…</t>
  </si>
  <si>
    <t>Austelle_94, others 1:1 Q:S</t>
  </si>
  <si>
    <t>Start 18 @69516 found 89.7%, called 100%</t>
  </si>
  <si>
    <t xml:space="preserve">GTG @69516 -3.489 which is best </t>
  </si>
  <si>
    <t>69513-69516 = -3</t>
  </si>
  <si>
    <t>150602 has 29 members</t>
  </si>
  <si>
    <t>Austelle_94, others</t>
  </si>
  <si>
    <t>Austell has similar order, homologue is…</t>
  </si>
  <si>
    <t>Waleliano_94, others, 1:1 Q:S</t>
  </si>
  <si>
    <t>Start 27 @69869 found 15% called 100%</t>
  </si>
  <si>
    <t>ATG @69869 - 4.393 best RBS</t>
  </si>
  <si>
    <t>69866 - 69869 = -3</t>
  </si>
  <si>
    <t>170 has 328 members</t>
  </si>
  <si>
    <t>Waleliano_94, others…</t>
  </si>
  <si>
    <t>OK alignments to SH3 domain containing proteins, but not significant</t>
  </si>
  <si>
    <t>Waleliano_95, others, 1:1 Q:S</t>
  </si>
  <si>
    <t>Start 19 @70090 found 9% called 100%</t>
  </si>
  <si>
    <t>ATG @70090 -3.0 best RBS</t>
  </si>
  <si>
    <t>70213 - 70090 = 123</t>
  </si>
  <si>
    <t>124 bp gap</t>
  </si>
  <si>
    <t>124 GAP</t>
  </si>
  <si>
    <t>166855 has 35 members</t>
  </si>
  <si>
    <t>JAMal_98, others…</t>
  </si>
  <si>
    <t>Waleliano_96, others, 1:1 Q:S</t>
  </si>
  <si>
    <t>Start 7@70971 found 76% called 94%</t>
  </si>
  <si>
    <t>ATG @70971 -2.505 is best RBS</t>
  </si>
  <si>
    <t>NA - last gene</t>
  </si>
  <si>
    <t>163039 has 46 members</t>
  </si>
  <si>
    <t>Hangman_97, others…</t>
  </si>
  <si>
    <t>HNH endonuclease must have H-N-H over a 30 aa span. This gene lacks an HNH sequence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</si>
</sst>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sz val="11"/>
      <color rgb="FF000000"/>
      <name val="Calibri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6B8AF"/>
        <bgColor rgb="FFE6B8AF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D0E0E3"/>
        <bgColor rgb="FFD0E0E3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9D2E9"/>
        <bgColor rgb="FFD9D2E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rgb="FFD0E0E3"/>
      </patternFill>
    </fill>
    <fill>
      <patternFill patternType="solid">
        <fgColor rgb="FFA4C2F4"/>
        <bgColor rgb="FFA4C2F4"/>
      </patternFill>
    </fill>
    <fill>
      <patternFill patternType="solid">
        <fgColor rgb="FFDD7E6B"/>
        <bgColor rgb="FFDD7E6B"/>
      </patternFill>
    </fill>
    <fill>
      <patternFill patternType="solid">
        <fgColor theme="7" tint="-0.249977111117893"/>
        <bgColor rgb="FFFFF2CC"/>
      </patternFill>
    </fill>
    <fill>
      <patternFill patternType="solid">
        <fgColor theme="9" tint="0.39997558519241921"/>
        <bgColor rgb="FFEAD1DC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49" fontId="2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wrapText="1"/>
    </xf>
    <xf numFmtId="49" fontId="2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49" fontId="4" fillId="3" borderId="0" xfId="0" applyNumberFormat="1" applyFont="1" applyFill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4" fillId="4" borderId="0" xfId="0" applyNumberFormat="1" applyFont="1" applyFill="1" applyAlignment="1">
      <alignment horizontal="center" wrapText="1"/>
    </xf>
    <xf numFmtId="49" fontId="4" fillId="5" borderId="0" xfId="0" applyNumberFormat="1" applyFont="1" applyFill="1" applyAlignment="1">
      <alignment horizontal="center" wrapText="1"/>
    </xf>
    <xf numFmtId="49" fontId="4" fillId="6" borderId="0" xfId="0" applyNumberFormat="1" applyFont="1" applyFill="1" applyAlignment="1">
      <alignment horizontal="center" wrapText="1"/>
    </xf>
    <xf numFmtId="49" fontId="2" fillId="7" borderId="0" xfId="0" applyNumberFormat="1" applyFont="1" applyFill="1" applyAlignment="1">
      <alignment horizontal="center" wrapText="1"/>
    </xf>
    <xf numFmtId="49" fontId="4" fillId="8" borderId="0" xfId="0" applyNumberFormat="1" applyFont="1" applyFill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4" fillId="9" borderId="0" xfId="0" applyNumberFormat="1" applyFont="1" applyFill="1" applyAlignment="1">
      <alignment horizontal="center" wrapText="1"/>
    </xf>
    <xf numFmtId="49" fontId="4" fillId="10" borderId="0" xfId="0" applyNumberFormat="1" applyFont="1" applyFill="1" applyAlignment="1">
      <alignment horizontal="center" wrapText="1"/>
    </xf>
    <xf numFmtId="49" fontId="4" fillId="11" borderId="0" xfId="0" applyNumberFormat="1" applyFont="1" applyFill="1" applyAlignment="1">
      <alignment wrapText="1"/>
    </xf>
    <xf numFmtId="49" fontId="2" fillId="12" borderId="0" xfId="0" applyNumberFormat="1" applyFont="1" applyFill="1" applyAlignment="1">
      <alignment horizontal="center" wrapText="1"/>
    </xf>
    <xf numFmtId="49" fontId="3" fillId="12" borderId="0" xfId="0" applyNumberFormat="1" applyFont="1" applyFill="1" applyAlignment="1">
      <alignment horizontal="center" wrapText="1"/>
    </xf>
    <xf numFmtId="49" fontId="4" fillId="13" borderId="0" xfId="0" applyNumberFormat="1" applyFont="1" applyFill="1" applyAlignment="1">
      <alignment wrapText="1"/>
    </xf>
    <xf numFmtId="49" fontId="2" fillId="14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right" wrapText="1"/>
    </xf>
    <xf numFmtId="49" fontId="8" fillId="2" borderId="0" xfId="0" applyNumberFormat="1" applyFont="1" applyFill="1" applyAlignment="1">
      <alignment horizontal="right" wrapText="1"/>
    </xf>
    <xf numFmtId="49" fontId="8" fillId="2" borderId="0" xfId="0" applyNumberFormat="1" applyFont="1" applyFill="1" applyAlignment="1">
      <alignment wrapText="1"/>
    </xf>
    <xf numFmtId="49" fontId="9" fillId="3" borderId="0" xfId="0" applyNumberFormat="1" applyFont="1" applyFill="1" applyAlignment="1">
      <alignment wrapText="1"/>
    </xf>
    <xf numFmtId="49" fontId="9" fillId="4" borderId="0" xfId="0" applyNumberFormat="1" applyFont="1" applyFill="1" applyAlignment="1">
      <alignment wrapText="1"/>
    </xf>
    <xf numFmtId="49" fontId="9" fillId="5" borderId="0" xfId="0" applyNumberFormat="1" applyFont="1" applyFill="1" applyAlignment="1">
      <alignment wrapText="1"/>
    </xf>
    <xf numFmtId="49" fontId="9" fillId="6" borderId="0" xfId="0" applyNumberFormat="1" applyFont="1" applyFill="1" applyAlignment="1">
      <alignment wrapText="1"/>
    </xf>
    <xf numFmtId="49" fontId="9" fillId="15" borderId="0" xfId="0" applyNumberFormat="1" applyFont="1" applyFill="1" applyAlignment="1">
      <alignment wrapText="1"/>
    </xf>
    <xf numFmtId="49" fontId="9" fillId="8" borderId="0" xfId="0" applyNumberFormat="1" applyFont="1" applyFill="1" applyAlignment="1">
      <alignment wrapText="1"/>
    </xf>
    <xf numFmtId="49" fontId="9" fillId="16" borderId="0" xfId="0" applyNumberFormat="1" applyFont="1" applyFill="1" applyAlignment="1">
      <alignment wrapText="1"/>
    </xf>
    <xf numFmtId="49" fontId="9" fillId="17" borderId="0" xfId="0" applyNumberFormat="1" applyFont="1" applyFill="1" applyAlignment="1">
      <alignment wrapText="1"/>
    </xf>
    <xf numFmtId="49" fontId="9" fillId="9" borderId="0" xfId="0" applyNumberFormat="1" applyFont="1" applyFill="1" applyAlignment="1">
      <alignment wrapText="1"/>
    </xf>
    <xf numFmtId="49" fontId="9" fillId="10" borderId="0" xfId="0" applyNumberFormat="1" applyFont="1" applyFill="1" applyAlignment="1">
      <alignment wrapText="1"/>
    </xf>
    <xf numFmtId="49" fontId="9" fillId="11" borderId="0" xfId="0" applyNumberFormat="1" applyFont="1" applyFill="1" applyAlignment="1">
      <alignment wrapText="1"/>
    </xf>
    <xf numFmtId="49" fontId="9" fillId="18" borderId="0" xfId="0" applyNumberFormat="1" applyFont="1" applyFill="1" applyAlignment="1">
      <alignment wrapText="1"/>
    </xf>
    <xf numFmtId="49" fontId="9" fillId="13" borderId="0" xfId="0" applyNumberFormat="1" applyFont="1" applyFill="1" applyAlignment="1">
      <alignment wrapText="1"/>
    </xf>
    <xf numFmtId="49" fontId="9" fillId="19" borderId="0" xfId="0" applyNumberFormat="1" applyFont="1" applyFill="1" applyAlignment="1">
      <alignment wrapText="1"/>
    </xf>
    <xf numFmtId="49" fontId="9" fillId="20" borderId="0" xfId="0" applyNumberFormat="1" applyFont="1" applyFill="1" applyAlignment="1">
      <alignment wrapText="1"/>
    </xf>
    <xf numFmtId="0" fontId="10" fillId="0" borderId="0" xfId="0" applyFont="1"/>
    <xf numFmtId="0" fontId="1" fillId="0" borderId="0" xfId="1"/>
    <xf numFmtId="0" fontId="0" fillId="0" borderId="0" xfId="0" applyAlignment="1">
      <alignment vertical="center"/>
    </xf>
    <xf numFmtId="9" fontId="0" fillId="0" borderId="0" xfId="0" applyNumberForma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13" fillId="0" borderId="0" xfId="0" applyFont="1"/>
    <xf numFmtId="0" fontId="1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cbi.nlm.nih.gov/pmc/articles/PMC694791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FD340-6F95-4D88-8963-20D307DE82DB}">
  <dimension ref="A1:AO104"/>
  <sheetViews>
    <sheetView tabSelected="1" topLeftCell="A6" workbookViewId="0">
      <selection activeCell="R23" sqref="R23"/>
    </sheetView>
  </sheetViews>
  <sheetFormatPr defaultRowHeight="15" x14ac:dyDescent="0.25"/>
  <sheetData>
    <row r="1" spans="1:41" ht="30" x14ac:dyDescent="0.25">
      <c r="A1" s="1" t="s">
        <v>0</v>
      </c>
      <c r="B1" s="1" t="s">
        <v>1</v>
      </c>
      <c r="C1" s="1"/>
      <c r="D1" s="2"/>
      <c r="E1" s="3" t="s">
        <v>2</v>
      </c>
      <c r="F1" s="3"/>
      <c r="G1" s="3"/>
      <c r="H1" s="3"/>
      <c r="I1" s="3"/>
      <c r="J1" s="4"/>
      <c r="K1" s="4"/>
      <c r="L1" s="5" t="s">
        <v>3</v>
      </c>
      <c r="M1" s="6"/>
      <c r="N1" s="7" t="s">
        <v>4</v>
      </c>
      <c r="O1" s="6"/>
      <c r="P1" s="8" t="s">
        <v>5</v>
      </c>
      <c r="Q1" s="6"/>
      <c r="R1" s="9" t="s">
        <v>6</v>
      </c>
      <c r="S1" s="6"/>
      <c r="T1" s="10" t="s">
        <v>7</v>
      </c>
      <c r="U1" s="10"/>
      <c r="V1" s="11" t="s">
        <v>8</v>
      </c>
      <c r="W1" s="6"/>
      <c r="X1" s="12"/>
      <c r="Y1" s="12"/>
      <c r="Z1" s="12"/>
      <c r="AA1" s="12"/>
      <c r="AB1" s="13" t="s">
        <v>9</v>
      </c>
      <c r="AC1" s="6"/>
      <c r="AD1" s="14" t="s">
        <v>10</v>
      </c>
      <c r="AE1" s="6"/>
      <c r="AF1" s="15" t="s">
        <v>11</v>
      </c>
      <c r="AG1" s="6"/>
      <c r="AH1" s="16" t="s">
        <v>12</v>
      </c>
      <c r="AI1" s="17"/>
      <c r="AJ1" s="18" t="s">
        <v>13</v>
      </c>
      <c r="AK1" s="6"/>
      <c r="AL1" s="19" t="s">
        <v>14</v>
      </c>
      <c r="AM1" s="19"/>
      <c r="AN1" s="12"/>
      <c r="AO1" s="12"/>
    </row>
    <row r="2" spans="1:41" x14ac:dyDescent="0.25">
      <c r="A2" s="20"/>
      <c r="B2" s="20"/>
      <c r="C2" s="20"/>
      <c r="D2" s="20"/>
      <c r="E2" s="3"/>
      <c r="F2" s="3"/>
      <c r="G2" s="3"/>
      <c r="H2" s="3"/>
      <c r="I2" s="3"/>
      <c r="J2" s="4"/>
      <c r="K2" s="4"/>
      <c r="L2" s="6"/>
      <c r="M2" s="6"/>
      <c r="N2" s="6"/>
      <c r="O2" s="6"/>
      <c r="P2" s="6"/>
      <c r="Q2" s="6"/>
      <c r="R2" s="6"/>
      <c r="S2" s="6"/>
      <c r="T2" s="10"/>
      <c r="U2" s="10"/>
      <c r="V2" s="6"/>
      <c r="W2" s="6"/>
      <c r="X2" s="12"/>
      <c r="Y2" s="12"/>
      <c r="Z2" s="12"/>
      <c r="AA2" s="12"/>
      <c r="AB2" s="6"/>
      <c r="AC2" s="6"/>
      <c r="AD2" s="6"/>
      <c r="AE2" s="6"/>
      <c r="AF2" s="6"/>
      <c r="AG2" s="6"/>
      <c r="AH2" s="17"/>
      <c r="AI2" s="17"/>
      <c r="AJ2" s="6"/>
      <c r="AK2" s="6"/>
      <c r="AL2" s="19"/>
      <c r="AM2" s="19"/>
      <c r="AN2" s="12"/>
      <c r="AO2" s="12"/>
    </row>
    <row r="3" spans="1:41" ht="45" x14ac:dyDescent="0.25">
      <c r="A3" s="21" t="s">
        <v>15</v>
      </c>
      <c r="B3" s="21"/>
      <c r="C3" s="21"/>
      <c r="D3" s="2"/>
      <c r="E3" s="3"/>
      <c r="F3" s="3"/>
      <c r="G3" s="3"/>
      <c r="H3" s="3"/>
      <c r="I3" s="3"/>
      <c r="J3" s="4"/>
      <c r="K3" s="4"/>
      <c r="L3" s="6"/>
      <c r="M3" s="6"/>
      <c r="N3" s="6"/>
      <c r="O3" s="6"/>
      <c r="P3" s="6"/>
      <c r="Q3" s="6"/>
      <c r="R3" s="6"/>
      <c r="S3" s="6"/>
      <c r="T3" s="10"/>
      <c r="U3" s="10"/>
      <c r="V3" s="6"/>
      <c r="W3" s="6"/>
      <c r="X3" s="12"/>
      <c r="Y3" s="12"/>
      <c r="Z3" s="12"/>
      <c r="AA3" s="12"/>
      <c r="AB3" s="6"/>
      <c r="AC3" s="6"/>
      <c r="AD3" s="6"/>
      <c r="AE3" s="6"/>
      <c r="AF3" s="6"/>
      <c r="AG3" s="6"/>
      <c r="AH3" s="17"/>
      <c r="AI3" s="17"/>
      <c r="AJ3" s="6"/>
      <c r="AK3" s="6"/>
      <c r="AL3" s="19"/>
      <c r="AM3" s="19"/>
      <c r="AN3" s="12"/>
      <c r="AO3" s="12"/>
    </row>
    <row r="4" spans="1:41" x14ac:dyDescent="0.25">
      <c r="A4" s="20"/>
      <c r="B4" s="20"/>
      <c r="C4" s="20"/>
      <c r="D4" s="20"/>
      <c r="E4" s="3"/>
      <c r="F4" s="3"/>
      <c r="G4" s="3"/>
      <c r="H4" s="3"/>
      <c r="I4" s="3"/>
      <c r="J4" s="4"/>
      <c r="K4" s="4"/>
      <c r="L4" s="6"/>
      <c r="M4" s="6"/>
      <c r="N4" s="6"/>
      <c r="O4" s="6"/>
      <c r="P4" s="6"/>
      <c r="Q4" s="6"/>
      <c r="R4" s="6"/>
      <c r="S4" s="6"/>
      <c r="T4" s="10"/>
      <c r="U4" s="10"/>
      <c r="V4" s="6"/>
      <c r="W4" s="6"/>
      <c r="X4" s="12"/>
      <c r="Y4" s="12"/>
      <c r="Z4" s="12"/>
      <c r="AA4" s="12"/>
      <c r="AB4" s="6"/>
      <c r="AC4" s="6"/>
      <c r="AD4" s="6"/>
      <c r="AE4" s="6"/>
      <c r="AF4" s="6"/>
      <c r="AG4" s="6"/>
      <c r="AH4" s="17"/>
      <c r="AI4" s="17"/>
      <c r="AJ4" s="6"/>
      <c r="AK4" s="6"/>
      <c r="AL4" s="19"/>
      <c r="AM4" s="19"/>
      <c r="AN4" s="12"/>
      <c r="AO4" s="12"/>
    </row>
    <row r="5" spans="1:41" x14ac:dyDescent="0.25">
      <c r="A5" s="21"/>
      <c r="B5" s="21"/>
      <c r="C5" s="21"/>
      <c r="D5" s="21"/>
      <c r="E5" s="3"/>
      <c r="F5" s="3"/>
      <c r="G5" s="3"/>
      <c r="H5" s="3"/>
      <c r="I5" s="3"/>
      <c r="J5" s="4"/>
      <c r="K5" s="4"/>
      <c r="L5" s="6"/>
      <c r="M5" s="6"/>
      <c r="N5" s="6"/>
      <c r="O5" s="6"/>
      <c r="P5" s="6"/>
      <c r="Q5" s="6"/>
      <c r="R5" s="6"/>
      <c r="S5" s="6"/>
      <c r="T5" s="10"/>
      <c r="U5" s="10"/>
      <c r="V5" s="6"/>
      <c r="W5" s="6"/>
      <c r="X5" s="22"/>
      <c r="Y5" s="22"/>
      <c r="Z5" s="22"/>
      <c r="AA5" s="22"/>
      <c r="AB5" s="6"/>
      <c r="AC5" s="6"/>
      <c r="AD5" s="6"/>
      <c r="AE5" s="6"/>
      <c r="AF5" s="6"/>
      <c r="AG5" s="6"/>
      <c r="AH5" s="17"/>
      <c r="AI5" s="17"/>
      <c r="AJ5" s="6"/>
      <c r="AK5" s="6"/>
      <c r="AL5" s="19"/>
      <c r="AM5" s="19"/>
      <c r="AN5" s="22"/>
      <c r="AO5" s="22"/>
    </row>
    <row r="6" spans="1:41" ht="179.25" x14ac:dyDescent="0.25">
      <c r="A6" s="23" t="s">
        <v>16</v>
      </c>
      <c r="B6" s="23" t="s">
        <v>17</v>
      </c>
      <c r="C6" s="23" t="s">
        <v>18</v>
      </c>
      <c r="D6" s="23" t="s">
        <v>19</v>
      </c>
      <c r="E6" s="24" t="s">
        <v>20</v>
      </c>
      <c r="F6" s="24" t="s">
        <v>21</v>
      </c>
      <c r="G6" s="25" t="s">
        <v>22</v>
      </c>
      <c r="H6" s="25" t="s">
        <v>23</v>
      </c>
      <c r="I6" s="24" t="s">
        <v>24</v>
      </c>
      <c r="J6" s="24" t="s">
        <v>25</v>
      </c>
      <c r="K6" s="24" t="s">
        <v>26</v>
      </c>
      <c r="L6" s="26" t="s">
        <v>27</v>
      </c>
      <c r="M6" s="26" t="s">
        <v>28</v>
      </c>
      <c r="N6" s="27" t="s">
        <v>29</v>
      </c>
      <c r="O6" s="27" t="s">
        <v>28</v>
      </c>
      <c r="P6" s="28" t="s">
        <v>29</v>
      </c>
      <c r="Q6" s="28" t="s">
        <v>28</v>
      </c>
      <c r="R6" s="29" t="s">
        <v>29</v>
      </c>
      <c r="S6" s="29" t="s">
        <v>28</v>
      </c>
      <c r="T6" s="30" t="s">
        <v>29</v>
      </c>
      <c r="U6" s="30" t="s">
        <v>28</v>
      </c>
      <c r="V6" s="31" t="s">
        <v>29</v>
      </c>
      <c r="W6" s="31" t="s">
        <v>28</v>
      </c>
      <c r="X6" s="32" t="s">
        <v>30</v>
      </c>
      <c r="Y6" s="32" t="s">
        <v>31</v>
      </c>
      <c r="Z6" s="33" t="s">
        <v>32</v>
      </c>
      <c r="AA6" s="33" t="s">
        <v>33</v>
      </c>
      <c r="AB6" s="34" t="s">
        <v>29</v>
      </c>
      <c r="AC6" s="34" t="s">
        <v>28</v>
      </c>
      <c r="AD6" s="35" t="s">
        <v>29</v>
      </c>
      <c r="AE6" s="35" t="s">
        <v>28</v>
      </c>
      <c r="AF6" s="36" t="s">
        <v>29</v>
      </c>
      <c r="AG6" s="36" t="s">
        <v>28</v>
      </c>
      <c r="AH6" s="37" t="s">
        <v>29</v>
      </c>
      <c r="AI6" s="37" t="s">
        <v>28</v>
      </c>
      <c r="AJ6" s="38" t="s">
        <v>29</v>
      </c>
      <c r="AK6" s="38" t="s">
        <v>28</v>
      </c>
      <c r="AL6" s="39"/>
      <c r="AM6" s="39"/>
      <c r="AN6" s="40" t="s">
        <v>34</v>
      </c>
      <c r="AO6" s="40" t="s">
        <v>35</v>
      </c>
    </row>
    <row r="7" spans="1:41" x14ac:dyDescent="0.25">
      <c r="A7" t="s">
        <v>36</v>
      </c>
      <c r="B7" t="s">
        <v>37</v>
      </c>
      <c r="C7">
        <v>1</v>
      </c>
      <c r="D7">
        <v>1</v>
      </c>
      <c r="E7">
        <v>1</v>
      </c>
      <c r="F7">
        <v>798</v>
      </c>
      <c r="G7">
        <f>IF(H7="FWD",F7-E7+1,E7-F7+1)</f>
        <v>798</v>
      </c>
      <c r="H7" t="s">
        <v>38</v>
      </c>
      <c r="I7">
        <v>1</v>
      </c>
      <c r="J7" t="str">
        <f>IF(E7=I7, "no", "YES")</f>
        <v>no</v>
      </c>
      <c r="K7" t="str">
        <f>IF(MOD(G7,3)=0,"yes","NO")</f>
        <v>yes</v>
      </c>
      <c r="L7" t="s">
        <v>39</v>
      </c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  <c r="X7" t="s">
        <v>50</v>
      </c>
      <c r="Y7" t="s">
        <v>50</v>
      </c>
      <c r="Z7">
        <v>1</v>
      </c>
      <c r="AA7" t="s">
        <v>51</v>
      </c>
      <c r="AB7" t="s">
        <v>52</v>
      </c>
      <c r="AC7" t="s">
        <v>53</v>
      </c>
      <c r="AD7" t="s">
        <v>54</v>
      </c>
      <c r="AE7" t="s">
        <v>55</v>
      </c>
      <c r="AF7" t="s">
        <v>56</v>
      </c>
      <c r="AG7" t="s">
        <v>55</v>
      </c>
      <c r="AH7" t="s">
        <v>57</v>
      </c>
      <c r="AI7" t="s">
        <v>58</v>
      </c>
      <c r="AJ7" t="s">
        <v>59</v>
      </c>
      <c r="AK7" t="s">
        <v>55</v>
      </c>
      <c r="AL7" t="s">
        <v>60</v>
      </c>
      <c r="AM7" t="s">
        <v>55</v>
      </c>
      <c r="AN7" t="s">
        <v>61</v>
      </c>
      <c r="AO7" t="s">
        <v>62</v>
      </c>
    </row>
    <row r="8" spans="1:41" x14ac:dyDescent="0.25">
      <c r="A8" t="s">
        <v>63</v>
      </c>
      <c r="B8" t="s">
        <v>64</v>
      </c>
      <c r="C8">
        <v>2</v>
      </c>
      <c r="D8">
        <v>2</v>
      </c>
      <c r="E8">
        <v>785</v>
      </c>
      <c r="F8">
        <v>1759</v>
      </c>
      <c r="G8">
        <f t="shared" ref="G8:G71" si="0">IF(H8="FWD",F8-E8+1,E8-F8+1)</f>
        <v>975</v>
      </c>
      <c r="H8" t="s">
        <v>38</v>
      </c>
      <c r="I8">
        <v>812</v>
      </c>
      <c r="J8" t="str">
        <f t="shared" ref="J8:J71" si="1">IF(E8=I8, "no", "YES")</f>
        <v>YES</v>
      </c>
      <c r="K8" t="str">
        <f t="shared" ref="K8:K71" si="2">IF(MOD(G8,3)=0,"yes","NO")</f>
        <v>yes</v>
      </c>
      <c r="L8" t="s">
        <v>39</v>
      </c>
      <c r="M8" t="s">
        <v>40</v>
      </c>
      <c r="N8" t="s">
        <v>65</v>
      </c>
      <c r="O8" t="s">
        <v>66</v>
      </c>
      <c r="P8" t="s">
        <v>67</v>
      </c>
      <c r="Q8" t="s">
        <v>44</v>
      </c>
      <c r="R8" t="s">
        <v>68</v>
      </c>
      <c r="S8" t="s">
        <v>46</v>
      </c>
      <c r="T8" t="s">
        <v>69</v>
      </c>
      <c r="U8" t="s">
        <v>70</v>
      </c>
      <c r="V8" t="s">
        <v>71</v>
      </c>
      <c r="W8" t="s">
        <v>72</v>
      </c>
      <c r="X8" t="s">
        <v>73</v>
      </c>
      <c r="Y8" t="s">
        <v>74</v>
      </c>
      <c r="Z8">
        <v>785</v>
      </c>
      <c r="AA8" s="41" t="s">
        <v>75</v>
      </c>
      <c r="AB8" t="s">
        <v>76</v>
      </c>
      <c r="AC8" t="s">
        <v>53</v>
      </c>
      <c r="AD8" t="s">
        <v>77</v>
      </c>
      <c r="AE8" t="s">
        <v>78</v>
      </c>
      <c r="AF8" t="s">
        <v>79</v>
      </c>
      <c r="AG8" t="s">
        <v>80</v>
      </c>
      <c r="AH8" t="s">
        <v>57</v>
      </c>
      <c r="AI8" t="s">
        <v>58</v>
      </c>
      <c r="AJ8" t="s">
        <v>81</v>
      </c>
      <c r="AK8" t="s">
        <v>82</v>
      </c>
      <c r="AL8" t="s">
        <v>83</v>
      </c>
      <c r="AM8" t="s">
        <v>84</v>
      </c>
      <c r="AN8" t="s">
        <v>85</v>
      </c>
      <c r="AO8" t="s">
        <v>84</v>
      </c>
    </row>
    <row r="9" spans="1:41" x14ac:dyDescent="0.25">
      <c r="A9" t="s">
        <v>63</v>
      </c>
      <c r="B9" t="s">
        <v>64</v>
      </c>
      <c r="C9">
        <v>3</v>
      </c>
      <c r="D9">
        <v>3</v>
      </c>
      <c r="E9">
        <v>1852</v>
      </c>
      <c r="F9">
        <v>2826</v>
      </c>
      <c r="G9">
        <f t="shared" si="0"/>
        <v>975</v>
      </c>
      <c r="H9" t="s">
        <v>38</v>
      </c>
      <c r="I9">
        <v>1852</v>
      </c>
      <c r="J9" t="str">
        <f t="shared" si="1"/>
        <v>no</v>
      </c>
      <c r="K9" t="str">
        <f t="shared" si="2"/>
        <v>yes</v>
      </c>
      <c r="L9" t="s">
        <v>39</v>
      </c>
      <c r="M9" t="s">
        <v>40</v>
      </c>
      <c r="N9" t="s">
        <v>41</v>
      </c>
      <c r="O9" t="s">
        <v>42</v>
      </c>
      <c r="P9" t="s">
        <v>86</v>
      </c>
      <c r="Q9" t="s">
        <v>44</v>
      </c>
      <c r="R9" t="s">
        <v>87</v>
      </c>
      <c r="S9" t="s">
        <v>46</v>
      </c>
      <c r="T9" t="s">
        <v>88</v>
      </c>
      <c r="U9" t="s">
        <v>48</v>
      </c>
      <c r="V9" t="s">
        <v>89</v>
      </c>
      <c r="W9" t="s">
        <v>90</v>
      </c>
      <c r="X9" t="s">
        <v>91</v>
      </c>
      <c r="Y9" t="s">
        <v>92</v>
      </c>
      <c r="Z9">
        <v>1852</v>
      </c>
      <c r="AA9" t="s">
        <v>93</v>
      </c>
      <c r="AB9" t="s">
        <v>94</v>
      </c>
      <c r="AC9" t="s">
        <v>95</v>
      </c>
      <c r="AD9" t="s">
        <v>96</v>
      </c>
      <c r="AE9" t="s">
        <v>97</v>
      </c>
      <c r="AF9" t="s">
        <v>98</v>
      </c>
      <c r="AG9" t="s">
        <v>97</v>
      </c>
      <c r="AH9" t="s">
        <v>57</v>
      </c>
      <c r="AI9" t="s">
        <v>58</v>
      </c>
      <c r="AJ9" t="s">
        <v>99</v>
      </c>
      <c r="AK9" t="s">
        <v>97</v>
      </c>
      <c r="AL9" t="s">
        <v>50</v>
      </c>
      <c r="AM9" t="s">
        <v>50</v>
      </c>
      <c r="AN9" t="s">
        <v>100</v>
      </c>
      <c r="AO9" t="s">
        <v>97</v>
      </c>
    </row>
    <row r="10" spans="1:41" x14ac:dyDescent="0.25">
      <c r="A10" t="s">
        <v>63</v>
      </c>
      <c r="B10" t="s">
        <v>64</v>
      </c>
      <c r="C10">
        <v>4</v>
      </c>
      <c r="D10">
        <v>4</v>
      </c>
      <c r="E10">
        <v>2863</v>
      </c>
      <c r="F10">
        <v>3465</v>
      </c>
      <c r="G10">
        <f t="shared" si="0"/>
        <v>603</v>
      </c>
      <c r="H10" t="s">
        <v>38</v>
      </c>
      <c r="I10">
        <v>2875</v>
      </c>
      <c r="J10" t="str">
        <f t="shared" si="1"/>
        <v>YES</v>
      </c>
      <c r="K10" t="str">
        <f t="shared" si="2"/>
        <v>yes</v>
      </c>
      <c r="L10" t="s">
        <v>101</v>
      </c>
      <c r="M10" t="s">
        <v>102</v>
      </c>
      <c r="N10" t="s">
        <v>65</v>
      </c>
      <c r="O10" t="s">
        <v>66</v>
      </c>
      <c r="P10" t="s">
        <v>103</v>
      </c>
      <c r="Q10" t="s">
        <v>44</v>
      </c>
      <c r="R10" t="s">
        <v>104</v>
      </c>
      <c r="S10" t="s">
        <v>46</v>
      </c>
      <c r="T10" t="s">
        <v>105</v>
      </c>
      <c r="U10" t="s">
        <v>48</v>
      </c>
      <c r="V10" t="s">
        <v>106</v>
      </c>
      <c r="W10" t="s">
        <v>107</v>
      </c>
      <c r="X10" t="s">
        <v>108</v>
      </c>
      <c r="Y10" t="s">
        <v>50</v>
      </c>
      <c r="Z10">
        <v>2863</v>
      </c>
      <c r="AA10" t="s">
        <v>109</v>
      </c>
      <c r="AB10" t="s">
        <v>110</v>
      </c>
      <c r="AC10" t="s">
        <v>111</v>
      </c>
      <c r="AD10" t="s">
        <v>112</v>
      </c>
      <c r="AE10" t="s">
        <v>113</v>
      </c>
      <c r="AF10" t="s">
        <v>114</v>
      </c>
      <c r="AG10" t="s">
        <v>113</v>
      </c>
      <c r="AH10" t="s">
        <v>57</v>
      </c>
      <c r="AI10" t="s">
        <v>58</v>
      </c>
      <c r="AJ10" t="s">
        <v>115</v>
      </c>
      <c r="AK10" t="s">
        <v>116</v>
      </c>
      <c r="AL10" t="s">
        <v>117</v>
      </c>
      <c r="AM10" t="s">
        <v>113</v>
      </c>
      <c r="AN10" t="s">
        <v>118</v>
      </c>
      <c r="AO10" t="s">
        <v>113</v>
      </c>
    </row>
    <row r="11" spans="1:41" x14ac:dyDescent="0.25">
      <c r="A11" t="s">
        <v>36</v>
      </c>
      <c r="B11" t="s">
        <v>37</v>
      </c>
      <c r="C11">
        <v>5</v>
      </c>
      <c r="D11">
        <v>5</v>
      </c>
      <c r="E11">
        <v>3458</v>
      </c>
      <c r="F11">
        <v>5206</v>
      </c>
      <c r="G11">
        <f t="shared" si="0"/>
        <v>1749</v>
      </c>
      <c r="H11" t="s">
        <v>38</v>
      </c>
      <c r="I11">
        <v>3458</v>
      </c>
      <c r="J11" t="str">
        <f t="shared" si="1"/>
        <v>no</v>
      </c>
      <c r="K11" t="str">
        <f t="shared" si="2"/>
        <v>yes</v>
      </c>
      <c r="L11" t="s">
        <v>39</v>
      </c>
      <c r="M11" t="s">
        <v>40</v>
      </c>
      <c r="N11" t="s">
        <v>41</v>
      </c>
      <c r="O11" t="s">
        <v>42</v>
      </c>
      <c r="P11" t="s">
        <v>119</v>
      </c>
      <c r="Q11" t="s">
        <v>44</v>
      </c>
      <c r="R11" t="s">
        <v>120</v>
      </c>
      <c r="S11" t="s">
        <v>46</v>
      </c>
      <c r="T11" t="s">
        <v>121</v>
      </c>
      <c r="U11" t="s">
        <v>70</v>
      </c>
      <c r="V11" t="s">
        <v>122</v>
      </c>
      <c r="W11" t="s">
        <v>123</v>
      </c>
      <c r="X11" t="s">
        <v>124</v>
      </c>
      <c r="Y11" t="s">
        <v>74</v>
      </c>
      <c r="Z11">
        <v>3458</v>
      </c>
      <c r="AA11" t="s">
        <v>125</v>
      </c>
      <c r="AB11" t="s">
        <v>126</v>
      </c>
      <c r="AC11" t="s">
        <v>111</v>
      </c>
      <c r="AD11" t="s">
        <v>127</v>
      </c>
      <c r="AE11" t="s">
        <v>128</v>
      </c>
      <c r="AF11" t="s">
        <v>129</v>
      </c>
      <c r="AG11" t="s">
        <v>128</v>
      </c>
      <c r="AH11" t="s">
        <v>57</v>
      </c>
      <c r="AI11" t="s">
        <v>58</v>
      </c>
      <c r="AJ11" t="s">
        <v>130</v>
      </c>
      <c r="AK11" t="s">
        <v>128</v>
      </c>
      <c r="AL11" t="s">
        <v>131</v>
      </c>
      <c r="AM11" t="s">
        <v>128</v>
      </c>
      <c r="AN11" t="s">
        <v>61</v>
      </c>
      <c r="AO11" t="s">
        <v>128</v>
      </c>
    </row>
    <row r="12" spans="1:41" x14ac:dyDescent="0.25">
      <c r="A12" t="s">
        <v>36</v>
      </c>
      <c r="B12" t="s">
        <v>37</v>
      </c>
      <c r="C12">
        <v>6</v>
      </c>
      <c r="D12">
        <v>6</v>
      </c>
      <c r="E12">
        <v>5520</v>
      </c>
      <c r="F12">
        <v>5188</v>
      </c>
      <c r="G12">
        <f t="shared" si="0"/>
        <v>333</v>
      </c>
      <c r="H12" t="s">
        <v>132</v>
      </c>
      <c r="I12">
        <v>5481</v>
      </c>
      <c r="J12" t="str">
        <f t="shared" si="1"/>
        <v>YES</v>
      </c>
      <c r="K12" t="str">
        <f t="shared" si="2"/>
        <v>yes</v>
      </c>
      <c r="L12" t="s">
        <v>133</v>
      </c>
      <c r="M12" t="s">
        <v>134</v>
      </c>
      <c r="N12" t="s">
        <v>65</v>
      </c>
      <c r="O12" t="s">
        <v>66</v>
      </c>
      <c r="P12" t="s">
        <v>135</v>
      </c>
      <c r="Q12" t="s">
        <v>44</v>
      </c>
      <c r="R12" t="s">
        <v>136</v>
      </c>
      <c r="S12" t="s">
        <v>46</v>
      </c>
      <c r="T12" t="s">
        <v>137</v>
      </c>
      <c r="U12" t="s">
        <v>70</v>
      </c>
      <c r="V12" t="s">
        <v>138</v>
      </c>
      <c r="W12" t="s">
        <v>139</v>
      </c>
      <c r="X12" t="s">
        <v>140</v>
      </c>
      <c r="Y12" t="s">
        <v>141</v>
      </c>
      <c r="Z12">
        <v>5520</v>
      </c>
      <c r="AA12" t="s">
        <v>142</v>
      </c>
      <c r="AB12" t="s">
        <v>143</v>
      </c>
      <c r="AC12" t="s">
        <v>95</v>
      </c>
      <c r="AD12" t="s">
        <v>144</v>
      </c>
      <c r="AE12" t="s">
        <v>97</v>
      </c>
      <c r="AF12" t="s">
        <v>145</v>
      </c>
      <c r="AG12" t="s">
        <v>97</v>
      </c>
      <c r="AH12" t="s">
        <v>57</v>
      </c>
      <c r="AI12" t="s">
        <v>58</v>
      </c>
      <c r="AJ12" t="s">
        <v>99</v>
      </c>
      <c r="AK12" t="s">
        <v>97</v>
      </c>
      <c r="AL12" t="s">
        <v>50</v>
      </c>
      <c r="AM12" t="s">
        <v>50</v>
      </c>
      <c r="AN12" t="s">
        <v>100</v>
      </c>
      <c r="AO12" t="s">
        <v>97</v>
      </c>
    </row>
    <row r="13" spans="1:41" x14ac:dyDescent="0.25">
      <c r="A13" t="s">
        <v>36</v>
      </c>
      <c r="B13" t="s">
        <v>37</v>
      </c>
      <c r="C13">
        <v>7</v>
      </c>
      <c r="D13">
        <v>7</v>
      </c>
      <c r="E13">
        <v>6243</v>
      </c>
      <c r="F13">
        <v>5680</v>
      </c>
      <c r="G13">
        <f t="shared" si="0"/>
        <v>564</v>
      </c>
      <c r="H13" t="s">
        <v>132</v>
      </c>
      <c r="I13">
        <v>6243</v>
      </c>
      <c r="J13" t="str">
        <f t="shared" si="1"/>
        <v>no</v>
      </c>
      <c r="K13" t="str">
        <f t="shared" si="2"/>
        <v>yes</v>
      </c>
      <c r="L13" t="s">
        <v>146</v>
      </c>
      <c r="M13" t="s">
        <v>40</v>
      </c>
      <c r="N13" t="s">
        <v>147</v>
      </c>
      <c r="O13" t="s">
        <v>148</v>
      </c>
      <c r="P13" t="s">
        <v>149</v>
      </c>
      <c r="Q13" t="s">
        <v>44</v>
      </c>
      <c r="R13" t="s">
        <v>150</v>
      </c>
      <c r="S13" t="s">
        <v>46</v>
      </c>
      <c r="T13" t="s">
        <v>151</v>
      </c>
      <c r="U13" t="s">
        <v>70</v>
      </c>
      <c r="V13" t="s">
        <v>152</v>
      </c>
      <c r="W13" t="s">
        <v>153</v>
      </c>
      <c r="X13" t="s">
        <v>154</v>
      </c>
      <c r="Y13" t="s">
        <v>155</v>
      </c>
      <c r="Z13">
        <v>6243</v>
      </c>
      <c r="AA13" t="s">
        <v>125</v>
      </c>
      <c r="AB13" t="s">
        <v>156</v>
      </c>
      <c r="AC13" t="s">
        <v>111</v>
      </c>
      <c r="AD13" t="s">
        <v>157</v>
      </c>
      <c r="AE13" t="s">
        <v>158</v>
      </c>
      <c r="AF13" t="s">
        <v>159</v>
      </c>
      <c r="AG13" t="s">
        <v>158</v>
      </c>
      <c r="AH13" t="s">
        <v>57</v>
      </c>
      <c r="AI13" t="s">
        <v>58</v>
      </c>
      <c r="AJ13" t="s">
        <v>160</v>
      </c>
      <c r="AK13" t="s">
        <v>158</v>
      </c>
      <c r="AL13" t="s">
        <v>161</v>
      </c>
      <c r="AM13" t="s">
        <v>158</v>
      </c>
      <c r="AN13" t="s">
        <v>61</v>
      </c>
      <c r="AO13" t="s">
        <v>158</v>
      </c>
    </row>
    <row r="14" spans="1:41" x14ac:dyDescent="0.25">
      <c r="A14" t="s">
        <v>36</v>
      </c>
      <c r="B14" t="s">
        <v>37</v>
      </c>
      <c r="C14" t="s">
        <v>162</v>
      </c>
      <c r="D14">
        <v>8</v>
      </c>
      <c r="E14">
        <v>6404</v>
      </c>
      <c r="F14">
        <v>6243</v>
      </c>
      <c r="G14">
        <f t="shared" si="0"/>
        <v>162</v>
      </c>
      <c r="H14" t="s">
        <v>132</v>
      </c>
      <c r="I14">
        <v>6389</v>
      </c>
      <c r="J14" t="str">
        <f t="shared" si="1"/>
        <v>YES</v>
      </c>
      <c r="K14" t="str">
        <f t="shared" si="2"/>
        <v>yes</v>
      </c>
      <c r="L14" t="s">
        <v>163</v>
      </c>
      <c r="M14" t="s">
        <v>164</v>
      </c>
      <c r="N14" t="s">
        <v>165</v>
      </c>
      <c r="O14" t="s">
        <v>148</v>
      </c>
      <c r="P14" t="s">
        <v>166</v>
      </c>
      <c r="Q14" t="s">
        <v>44</v>
      </c>
      <c r="R14" t="s">
        <v>167</v>
      </c>
      <c r="S14" t="s">
        <v>168</v>
      </c>
      <c r="T14" t="s">
        <v>169</v>
      </c>
      <c r="U14" t="s">
        <v>48</v>
      </c>
      <c r="V14" t="s">
        <v>170</v>
      </c>
      <c r="W14" t="s">
        <v>171</v>
      </c>
      <c r="X14" t="s">
        <v>172</v>
      </c>
      <c r="Y14" t="s">
        <v>50</v>
      </c>
      <c r="Z14" t="s">
        <v>50</v>
      </c>
      <c r="AA14" t="s">
        <v>50</v>
      </c>
      <c r="AB14" t="s">
        <v>173</v>
      </c>
      <c r="AC14" t="s">
        <v>95</v>
      </c>
      <c r="AD14" t="s">
        <v>174</v>
      </c>
      <c r="AE14" t="s">
        <v>97</v>
      </c>
      <c r="AF14" t="s">
        <v>175</v>
      </c>
      <c r="AG14" t="s">
        <v>97</v>
      </c>
      <c r="AH14" t="s">
        <v>57</v>
      </c>
      <c r="AI14" t="s">
        <v>58</v>
      </c>
      <c r="AJ14" t="s">
        <v>99</v>
      </c>
      <c r="AK14" t="s">
        <v>97</v>
      </c>
      <c r="AL14" t="s">
        <v>50</v>
      </c>
      <c r="AM14" t="s">
        <v>50</v>
      </c>
      <c r="AN14" t="s">
        <v>176</v>
      </c>
      <c r="AO14" t="s">
        <v>177</v>
      </c>
    </row>
    <row r="15" spans="1:41" x14ac:dyDescent="0.25">
      <c r="A15" t="s">
        <v>178</v>
      </c>
      <c r="B15" t="s">
        <v>179</v>
      </c>
      <c r="C15">
        <v>8</v>
      </c>
      <c r="D15">
        <v>9</v>
      </c>
      <c r="E15">
        <v>6462</v>
      </c>
      <c r="F15">
        <v>6881</v>
      </c>
      <c r="G15">
        <f t="shared" si="0"/>
        <v>420</v>
      </c>
      <c r="H15" t="s">
        <v>38</v>
      </c>
      <c r="I15">
        <v>6462</v>
      </c>
      <c r="J15" t="str">
        <f t="shared" si="1"/>
        <v>no</v>
      </c>
      <c r="K15" t="str">
        <f t="shared" si="2"/>
        <v>yes</v>
      </c>
      <c r="L15" t="s">
        <v>180</v>
      </c>
      <c r="M15" t="s">
        <v>40</v>
      </c>
      <c r="N15" t="s">
        <v>41</v>
      </c>
      <c r="O15" t="s">
        <v>42</v>
      </c>
      <c r="P15" t="s">
        <v>181</v>
      </c>
      <c r="Q15" t="s">
        <v>44</v>
      </c>
      <c r="R15" t="s">
        <v>182</v>
      </c>
      <c r="S15" t="s">
        <v>183</v>
      </c>
      <c r="T15" t="s">
        <v>184</v>
      </c>
      <c r="U15" t="s">
        <v>48</v>
      </c>
      <c r="V15" t="s">
        <v>152</v>
      </c>
      <c r="W15" t="s">
        <v>185</v>
      </c>
      <c r="X15" t="s">
        <v>186</v>
      </c>
      <c r="Y15" t="s">
        <v>187</v>
      </c>
      <c r="Z15">
        <v>6462</v>
      </c>
      <c r="AA15" t="s">
        <v>188</v>
      </c>
      <c r="AB15" t="s">
        <v>189</v>
      </c>
      <c r="AC15" t="s">
        <v>111</v>
      </c>
      <c r="AD15" t="s">
        <v>190</v>
      </c>
      <c r="AE15" t="s">
        <v>191</v>
      </c>
      <c r="AF15" t="s">
        <v>192</v>
      </c>
      <c r="AG15" t="s">
        <v>97</v>
      </c>
      <c r="AH15" t="s">
        <v>193</v>
      </c>
      <c r="AI15" t="s">
        <v>194</v>
      </c>
      <c r="AJ15" t="s">
        <v>195</v>
      </c>
      <c r="AK15" t="s">
        <v>196</v>
      </c>
      <c r="AL15" t="s">
        <v>197</v>
      </c>
      <c r="AM15" t="s">
        <v>194</v>
      </c>
      <c r="AN15" t="s">
        <v>198</v>
      </c>
      <c r="AO15" t="s">
        <v>194</v>
      </c>
    </row>
    <row r="16" spans="1:41" x14ac:dyDescent="0.25">
      <c r="A16" t="s">
        <v>178</v>
      </c>
      <c r="B16" t="s">
        <v>179</v>
      </c>
      <c r="C16">
        <v>9</v>
      </c>
      <c r="D16">
        <v>10</v>
      </c>
      <c r="E16">
        <v>6908</v>
      </c>
      <c r="F16">
        <v>8797</v>
      </c>
      <c r="G16">
        <f t="shared" si="0"/>
        <v>1890</v>
      </c>
      <c r="H16" t="s">
        <v>38</v>
      </c>
      <c r="I16">
        <v>6923</v>
      </c>
      <c r="J16" t="str">
        <f t="shared" si="1"/>
        <v>YES</v>
      </c>
      <c r="K16" t="str">
        <f t="shared" si="2"/>
        <v>yes</v>
      </c>
      <c r="L16" t="s">
        <v>199</v>
      </c>
      <c r="M16" t="s">
        <v>200</v>
      </c>
      <c r="N16" t="s">
        <v>65</v>
      </c>
      <c r="O16" t="s">
        <v>66</v>
      </c>
      <c r="P16" t="s">
        <v>201</v>
      </c>
      <c r="Q16" t="s">
        <v>44</v>
      </c>
      <c r="R16" t="s">
        <v>202</v>
      </c>
      <c r="S16" t="s">
        <v>46</v>
      </c>
      <c r="T16" t="s">
        <v>203</v>
      </c>
      <c r="U16" t="s">
        <v>70</v>
      </c>
      <c r="V16" t="s">
        <v>204</v>
      </c>
      <c r="W16" t="s">
        <v>205</v>
      </c>
      <c r="X16" t="s">
        <v>206</v>
      </c>
      <c r="Y16" t="s">
        <v>50</v>
      </c>
      <c r="Z16">
        <v>6908</v>
      </c>
      <c r="AA16" t="s">
        <v>207</v>
      </c>
      <c r="AB16" t="s">
        <v>208</v>
      </c>
      <c r="AC16" t="s">
        <v>111</v>
      </c>
      <c r="AD16" t="s">
        <v>209</v>
      </c>
      <c r="AE16" t="s">
        <v>210</v>
      </c>
      <c r="AF16" t="s">
        <v>211</v>
      </c>
      <c r="AG16" t="s">
        <v>210</v>
      </c>
      <c r="AH16" t="s">
        <v>57</v>
      </c>
      <c r="AI16" t="s">
        <v>58</v>
      </c>
      <c r="AJ16" t="s">
        <v>212</v>
      </c>
      <c r="AK16" t="s">
        <v>210</v>
      </c>
      <c r="AL16" s="42" t="s">
        <v>213</v>
      </c>
      <c r="AM16" t="s">
        <v>210</v>
      </c>
      <c r="AN16" t="s">
        <v>214</v>
      </c>
      <c r="AO16" t="s">
        <v>210</v>
      </c>
    </row>
    <row r="17" spans="1:41" x14ac:dyDescent="0.25">
      <c r="A17" t="s">
        <v>215</v>
      </c>
      <c r="B17" t="s">
        <v>216</v>
      </c>
      <c r="C17">
        <v>10</v>
      </c>
      <c r="D17">
        <v>11</v>
      </c>
      <c r="E17">
        <v>8797</v>
      </c>
      <c r="F17">
        <v>11304</v>
      </c>
      <c r="G17">
        <f t="shared" si="0"/>
        <v>2508</v>
      </c>
      <c r="H17" t="s">
        <v>38</v>
      </c>
      <c r="I17">
        <v>8797</v>
      </c>
      <c r="J17" t="str">
        <f t="shared" si="1"/>
        <v>no</v>
      </c>
      <c r="K17" t="str">
        <f t="shared" si="2"/>
        <v>yes</v>
      </c>
      <c r="L17" t="s">
        <v>217</v>
      </c>
      <c r="M17" t="s">
        <v>218</v>
      </c>
      <c r="N17" t="s">
        <v>219</v>
      </c>
      <c r="O17" t="s">
        <v>148</v>
      </c>
      <c r="P17" t="s">
        <v>220</v>
      </c>
      <c r="Q17" t="s">
        <v>44</v>
      </c>
      <c r="R17" t="s">
        <v>221</v>
      </c>
      <c r="S17" t="s">
        <v>46</v>
      </c>
      <c r="T17" t="s">
        <v>222</v>
      </c>
      <c r="U17" t="s">
        <v>70</v>
      </c>
      <c r="V17" t="s">
        <v>223</v>
      </c>
      <c r="W17" t="s">
        <v>224</v>
      </c>
      <c r="X17" t="s">
        <v>225</v>
      </c>
      <c r="Y17" t="s">
        <v>50</v>
      </c>
      <c r="Z17">
        <v>8797</v>
      </c>
      <c r="AA17" t="s">
        <v>226</v>
      </c>
      <c r="AB17" t="s">
        <v>227</v>
      </c>
      <c r="AC17" t="s">
        <v>111</v>
      </c>
      <c r="AD17" t="s">
        <v>228</v>
      </c>
      <c r="AE17" t="s">
        <v>229</v>
      </c>
      <c r="AF17" t="s">
        <v>230</v>
      </c>
      <c r="AG17" t="s">
        <v>229</v>
      </c>
      <c r="AH17" t="s">
        <v>231</v>
      </c>
      <c r="AI17" t="s">
        <v>58</v>
      </c>
      <c r="AJ17" t="s">
        <v>99</v>
      </c>
      <c r="AK17" t="s">
        <v>97</v>
      </c>
      <c r="AL17" t="s">
        <v>232</v>
      </c>
      <c r="AM17" t="s">
        <v>229</v>
      </c>
      <c r="AN17" t="s">
        <v>233</v>
      </c>
      <c r="AO17" t="s">
        <v>229</v>
      </c>
    </row>
    <row r="18" spans="1:41" x14ac:dyDescent="0.25">
      <c r="A18" t="s">
        <v>215</v>
      </c>
      <c r="B18" t="s">
        <v>216</v>
      </c>
      <c r="C18">
        <v>11</v>
      </c>
      <c r="D18">
        <v>12</v>
      </c>
      <c r="E18">
        <v>11304</v>
      </c>
      <c r="F18">
        <v>11525</v>
      </c>
      <c r="G18">
        <f t="shared" si="0"/>
        <v>222</v>
      </c>
      <c r="H18" t="s">
        <v>38</v>
      </c>
      <c r="I18">
        <v>11304</v>
      </c>
      <c r="J18" t="str">
        <f t="shared" si="1"/>
        <v>no</v>
      </c>
      <c r="K18" t="str">
        <f t="shared" si="2"/>
        <v>yes</v>
      </c>
      <c r="L18" t="s">
        <v>39</v>
      </c>
      <c r="M18" t="s">
        <v>40</v>
      </c>
      <c r="N18" t="s">
        <v>41</v>
      </c>
      <c r="O18" t="s">
        <v>42</v>
      </c>
      <c r="P18" t="s">
        <v>234</v>
      </c>
      <c r="Q18" t="s">
        <v>44</v>
      </c>
      <c r="R18" t="s">
        <v>235</v>
      </c>
      <c r="S18" t="s">
        <v>46</v>
      </c>
      <c r="T18" t="s">
        <v>236</v>
      </c>
      <c r="U18" t="s">
        <v>70</v>
      </c>
      <c r="V18" t="s">
        <v>237</v>
      </c>
      <c r="W18" t="s">
        <v>224</v>
      </c>
      <c r="X18" t="s">
        <v>225</v>
      </c>
      <c r="Y18" t="s">
        <v>50</v>
      </c>
      <c r="Z18">
        <v>11304</v>
      </c>
      <c r="AA18" t="s">
        <v>125</v>
      </c>
      <c r="AB18" t="s">
        <v>238</v>
      </c>
      <c r="AC18" t="s">
        <v>53</v>
      </c>
      <c r="AD18" t="s">
        <v>239</v>
      </c>
      <c r="AE18" t="s">
        <v>97</v>
      </c>
      <c r="AF18" t="s">
        <v>240</v>
      </c>
      <c r="AG18" t="s">
        <v>97</v>
      </c>
      <c r="AH18" t="s">
        <v>231</v>
      </c>
      <c r="AI18" t="s">
        <v>58</v>
      </c>
      <c r="AJ18" t="s">
        <v>99</v>
      </c>
      <c r="AK18" t="s">
        <v>97</v>
      </c>
      <c r="AL18" t="s">
        <v>50</v>
      </c>
      <c r="AM18" t="s">
        <v>50</v>
      </c>
      <c r="AN18" t="s">
        <v>100</v>
      </c>
      <c r="AO18" t="s">
        <v>97</v>
      </c>
    </row>
    <row r="19" spans="1:41" x14ac:dyDescent="0.25">
      <c r="A19" t="s">
        <v>215</v>
      </c>
      <c r="B19" t="s">
        <v>216</v>
      </c>
      <c r="C19">
        <v>12</v>
      </c>
      <c r="D19">
        <v>13</v>
      </c>
      <c r="E19">
        <v>11636</v>
      </c>
      <c r="F19">
        <v>13414</v>
      </c>
      <c r="G19">
        <f t="shared" si="0"/>
        <v>1779</v>
      </c>
      <c r="H19" t="s">
        <v>38</v>
      </c>
      <c r="I19">
        <v>11636</v>
      </c>
      <c r="J19" t="str">
        <f t="shared" si="1"/>
        <v>no</v>
      </c>
      <c r="K19" t="str">
        <f t="shared" si="2"/>
        <v>yes</v>
      </c>
      <c r="L19" t="s">
        <v>39</v>
      </c>
      <c r="M19" t="s">
        <v>40</v>
      </c>
      <c r="N19" t="s">
        <v>41</v>
      </c>
      <c r="O19" t="s">
        <v>42</v>
      </c>
      <c r="P19" t="s">
        <v>241</v>
      </c>
      <c r="Q19" t="s">
        <v>44</v>
      </c>
      <c r="R19" t="s">
        <v>242</v>
      </c>
      <c r="S19" t="s">
        <v>46</v>
      </c>
      <c r="T19" t="s">
        <v>243</v>
      </c>
      <c r="U19" t="s">
        <v>70</v>
      </c>
      <c r="V19" t="s">
        <v>244</v>
      </c>
      <c r="W19" t="s">
        <v>245</v>
      </c>
      <c r="X19" t="s">
        <v>246</v>
      </c>
      <c r="Y19" t="s">
        <v>141</v>
      </c>
      <c r="Z19">
        <v>11636</v>
      </c>
      <c r="AA19" t="s">
        <v>125</v>
      </c>
      <c r="AB19" t="s">
        <v>247</v>
      </c>
      <c r="AC19" t="s">
        <v>111</v>
      </c>
      <c r="AD19" t="s">
        <v>248</v>
      </c>
      <c r="AE19" t="s">
        <v>249</v>
      </c>
      <c r="AF19" t="s">
        <v>250</v>
      </c>
      <c r="AG19" t="s">
        <v>249</v>
      </c>
      <c r="AH19" t="s">
        <v>57</v>
      </c>
      <c r="AI19" t="s">
        <v>58</v>
      </c>
      <c r="AJ19" t="s">
        <v>99</v>
      </c>
      <c r="AK19" t="s">
        <v>97</v>
      </c>
      <c r="AL19" t="s">
        <v>251</v>
      </c>
      <c r="AM19" t="s">
        <v>249</v>
      </c>
      <c r="AN19" t="s">
        <v>252</v>
      </c>
      <c r="AO19" t="s">
        <v>249</v>
      </c>
    </row>
    <row r="20" spans="1:41" x14ac:dyDescent="0.25">
      <c r="A20" t="s">
        <v>253</v>
      </c>
      <c r="B20" t="s">
        <v>254</v>
      </c>
      <c r="C20">
        <v>13</v>
      </c>
      <c r="D20">
        <v>14</v>
      </c>
      <c r="E20">
        <v>13506</v>
      </c>
      <c r="F20">
        <v>14300</v>
      </c>
      <c r="G20">
        <f t="shared" si="0"/>
        <v>795</v>
      </c>
      <c r="H20" t="s">
        <v>38</v>
      </c>
      <c r="I20">
        <v>13506</v>
      </c>
      <c r="J20" t="str">
        <f t="shared" si="1"/>
        <v>no</v>
      </c>
      <c r="K20" t="str">
        <f t="shared" si="2"/>
        <v>yes</v>
      </c>
      <c r="L20" t="s">
        <v>199</v>
      </c>
      <c r="M20" t="s">
        <v>102</v>
      </c>
      <c r="N20" t="s">
        <v>41</v>
      </c>
      <c r="O20" t="s">
        <v>42</v>
      </c>
      <c r="P20" t="s">
        <v>255</v>
      </c>
      <c r="Q20" t="s">
        <v>44</v>
      </c>
      <c r="R20" t="s">
        <v>256</v>
      </c>
      <c r="S20" t="s">
        <v>46</v>
      </c>
      <c r="T20" t="s">
        <v>257</v>
      </c>
      <c r="U20" t="s">
        <v>70</v>
      </c>
      <c r="V20" t="s">
        <v>258</v>
      </c>
      <c r="W20" t="s">
        <v>259</v>
      </c>
      <c r="X20" t="s">
        <v>260</v>
      </c>
      <c r="Y20" t="s">
        <v>141</v>
      </c>
      <c r="Z20">
        <v>13506</v>
      </c>
      <c r="AA20" t="s">
        <v>125</v>
      </c>
      <c r="AB20" t="s">
        <v>261</v>
      </c>
      <c r="AC20" t="s">
        <v>111</v>
      </c>
      <c r="AD20" t="s">
        <v>262</v>
      </c>
      <c r="AE20" t="s">
        <v>263</v>
      </c>
      <c r="AF20" t="s">
        <v>250</v>
      </c>
      <c r="AG20" t="s">
        <v>263</v>
      </c>
      <c r="AH20" t="s">
        <v>57</v>
      </c>
      <c r="AI20" t="s">
        <v>58</v>
      </c>
      <c r="AJ20" t="s">
        <v>99</v>
      </c>
      <c r="AK20" t="s">
        <v>97</v>
      </c>
      <c r="AL20" t="s">
        <v>251</v>
      </c>
      <c r="AM20" t="s">
        <v>263</v>
      </c>
      <c r="AN20" t="s">
        <v>264</v>
      </c>
      <c r="AO20" t="s">
        <v>263</v>
      </c>
    </row>
    <row r="21" spans="1:41" x14ac:dyDescent="0.25">
      <c r="A21" t="s">
        <v>253</v>
      </c>
      <c r="B21" t="s">
        <v>254</v>
      </c>
      <c r="C21">
        <v>14</v>
      </c>
      <c r="D21">
        <v>15</v>
      </c>
      <c r="E21">
        <v>14311</v>
      </c>
      <c r="F21">
        <v>15132</v>
      </c>
      <c r="G21">
        <f t="shared" si="0"/>
        <v>822</v>
      </c>
      <c r="H21" t="s">
        <v>38</v>
      </c>
      <c r="I21">
        <v>14311</v>
      </c>
      <c r="J21" t="str">
        <f t="shared" si="1"/>
        <v>no</v>
      </c>
      <c r="K21" t="str">
        <f t="shared" si="2"/>
        <v>yes</v>
      </c>
      <c r="L21" t="s">
        <v>39</v>
      </c>
      <c r="M21" t="s">
        <v>40</v>
      </c>
      <c r="N21" t="s">
        <v>41</v>
      </c>
      <c r="O21" t="s">
        <v>42</v>
      </c>
      <c r="P21" t="s">
        <v>265</v>
      </c>
      <c r="Q21" t="s">
        <v>44</v>
      </c>
      <c r="R21" t="s">
        <v>266</v>
      </c>
      <c r="S21" t="s">
        <v>46</v>
      </c>
      <c r="T21" t="s">
        <v>267</v>
      </c>
      <c r="U21" t="s">
        <v>70</v>
      </c>
      <c r="V21" t="s">
        <v>268</v>
      </c>
      <c r="W21" t="s">
        <v>269</v>
      </c>
      <c r="X21" t="s">
        <v>270</v>
      </c>
      <c r="Y21" t="s">
        <v>50</v>
      </c>
      <c r="Z21">
        <v>14311</v>
      </c>
      <c r="AA21" t="s">
        <v>125</v>
      </c>
      <c r="AB21" t="s">
        <v>271</v>
      </c>
      <c r="AC21" t="s">
        <v>111</v>
      </c>
      <c r="AD21" t="s">
        <v>272</v>
      </c>
      <c r="AE21" t="s">
        <v>97</v>
      </c>
      <c r="AF21" t="s">
        <v>273</v>
      </c>
      <c r="AG21" t="s">
        <v>97</v>
      </c>
      <c r="AH21" t="s">
        <v>231</v>
      </c>
      <c r="AI21" t="s">
        <v>58</v>
      </c>
      <c r="AJ21" t="s">
        <v>99</v>
      </c>
      <c r="AK21" t="s">
        <v>97</v>
      </c>
      <c r="AL21" t="s">
        <v>50</v>
      </c>
      <c r="AM21" t="s">
        <v>50</v>
      </c>
      <c r="AN21" t="s">
        <v>100</v>
      </c>
      <c r="AO21" t="s">
        <v>97</v>
      </c>
    </row>
    <row r="22" spans="1:41" x14ac:dyDescent="0.25">
      <c r="A22" t="s">
        <v>253</v>
      </c>
      <c r="B22" t="s">
        <v>254</v>
      </c>
      <c r="C22">
        <v>15</v>
      </c>
      <c r="D22">
        <v>16</v>
      </c>
      <c r="E22">
        <v>15136</v>
      </c>
      <c r="F22">
        <v>15537</v>
      </c>
      <c r="G22">
        <f t="shared" si="0"/>
        <v>402</v>
      </c>
      <c r="H22" t="s">
        <v>38</v>
      </c>
      <c r="I22">
        <v>15136</v>
      </c>
      <c r="J22" t="str">
        <f t="shared" si="1"/>
        <v>no</v>
      </c>
      <c r="K22" t="str">
        <f t="shared" si="2"/>
        <v>yes</v>
      </c>
      <c r="L22" t="s">
        <v>39</v>
      </c>
      <c r="M22" t="s">
        <v>40</v>
      </c>
      <c r="N22" t="s">
        <v>41</v>
      </c>
      <c r="O22" t="s">
        <v>42</v>
      </c>
      <c r="P22" t="s">
        <v>274</v>
      </c>
      <c r="Q22" t="s">
        <v>44</v>
      </c>
      <c r="R22" t="s">
        <v>275</v>
      </c>
      <c r="S22" t="s">
        <v>46</v>
      </c>
      <c r="T22" t="s">
        <v>276</v>
      </c>
      <c r="U22" t="s">
        <v>70</v>
      </c>
      <c r="V22" t="s">
        <v>277</v>
      </c>
      <c r="W22" t="s">
        <v>278</v>
      </c>
      <c r="X22" t="s">
        <v>279</v>
      </c>
      <c r="Y22" t="s">
        <v>50</v>
      </c>
      <c r="Z22">
        <v>15136</v>
      </c>
      <c r="AA22" t="s">
        <v>125</v>
      </c>
      <c r="AB22" t="s">
        <v>280</v>
      </c>
      <c r="AC22" t="s">
        <v>111</v>
      </c>
      <c r="AD22" t="s">
        <v>281</v>
      </c>
      <c r="AE22" t="s">
        <v>282</v>
      </c>
      <c r="AF22" t="s">
        <v>283</v>
      </c>
      <c r="AG22" t="s">
        <v>282</v>
      </c>
      <c r="AH22" t="s">
        <v>284</v>
      </c>
      <c r="AI22" t="s">
        <v>194</v>
      </c>
      <c r="AJ22" t="s">
        <v>99</v>
      </c>
      <c r="AK22" t="s">
        <v>97</v>
      </c>
      <c r="AL22" t="s">
        <v>285</v>
      </c>
      <c r="AM22" t="s">
        <v>282</v>
      </c>
      <c r="AN22" t="s">
        <v>286</v>
      </c>
      <c r="AO22" t="s">
        <v>282</v>
      </c>
    </row>
    <row r="23" spans="1:41" x14ac:dyDescent="0.25">
      <c r="A23" t="s">
        <v>287</v>
      </c>
      <c r="B23" t="s">
        <v>288</v>
      </c>
      <c r="C23">
        <v>16</v>
      </c>
      <c r="D23">
        <v>17</v>
      </c>
      <c r="E23">
        <v>15585</v>
      </c>
      <c r="F23">
        <v>15905</v>
      </c>
      <c r="G23">
        <f t="shared" si="0"/>
        <v>321</v>
      </c>
      <c r="H23" t="s">
        <v>38</v>
      </c>
      <c r="I23">
        <v>15585</v>
      </c>
      <c r="J23" t="str">
        <f t="shared" si="1"/>
        <v>no</v>
      </c>
      <c r="K23" t="str">
        <f t="shared" si="2"/>
        <v>yes</v>
      </c>
      <c r="L23" t="s">
        <v>289</v>
      </c>
      <c r="M23" t="s">
        <v>40</v>
      </c>
      <c r="N23" t="s">
        <v>41</v>
      </c>
      <c r="O23" t="s">
        <v>42</v>
      </c>
      <c r="P23" t="s">
        <v>290</v>
      </c>
      <c r="Q23" t="s">
        <v>291</v>
      </c>
      <c r="R23" t="s">
        <v>292</v>
      </c>
      <c r="S23" t="s">
        <v>46</v>
      </c>
      <c r="T23" t="s">
        <v>293</v>
      </c>
      <c r="U23" t="s">
        <v>70</v>
      </c>
      <c r="V23" t="s">
        <v>294</v>
      </c>
      <c r="W23" t="s">
        <v>295</v>
      </c>
      <c r="X23" t="s">
        <v>296</v>
      </c>
      <c r="Y23" t="s">
        <v>50</v>
      </c>
      <c r="Z23">
        <v>15585</v>
      </c>
      <c r="AA23" t="s">
        <v>297</v>
      </c>
      <c r="AB23" t="s">
        <v>298</v>
      </c>
      <c r="AC23" t="s">
        <v>111</v>
      </c>
      <c r="AD23" t="s">
        <v>299</v>
      </c>
      <c r="AE23" t="s">
        <v>97</v>
      </c>
      <c r="AF23" t="s">
        <v>300</v>
      </c>
      <c r="AG23" t="s">
        <v>97</v>
      </c>
      <c r="AH23" t="s">
        <v>301</v>
      </c>
      <c r="AI23" t="s">
        <v>194</v>
      </c>
      <c r="AJ23" t="s">
        <v>99</v>
      </c>
      <c r="AK23" t="s">
        <v>97</v>
      </c>
      <c r="AL23" t="s">
        <v>302</v>
      </c>
      <c r="AM23" t="s">
        <v>194</v>
      </c>
      <c r="AN23" t="s">
        <v>303</v>
      </c>
      <c r="AO23" t="s">
        <v>194</v>
      </c>
    </row>
    <row r="24" spans="1:41" x14ac:dyDescent="0.25">
      <c r="A24" t="s">
        <v>287</v>
      </c>
      <c r="B24" t="s">
        <v>288</v>
      </c>
      <c r="C24">
        <v>17</v>
      </c>
      <c r="D24">
        <v>18</v>
      </c>
      <c r="E24">
        <v>15902</v>
      </c>
      <c r="F24">
        <v>16513</v>
      </c>
      <c r="G24">
        <f t="shared" si="0"/>
        <v>612</v>
      </c>
      <c r="H24" t="s">
        <v>38</v>
      </c>
      <c r="I24">
        <v>15902</v>
      </c>
      <c r="J24" t="str">
        <f t="shared" si="1"/>
        <v>no</v>
      </c>
      <c r="K24" t="str">
        <f t="shared" si="2"/>
        <v>yes</v>
      </c>
      <c r="L24" t="s">
        <v>39</v>
      </c>
      <c r="M24" t="s">
        <v>40</v>
      </c>
      <c r="N24" t="s">
        <v>41</v>
      </c>
      <c r="O24" t="s">
        <v>42</v>
      </c>
      <c r="P24" t="s">
        <v>304</v>
      </c>
      <c r="Q24" t="s">
        <v>44</v>
      </c>
      <c r="R24" t="s">
        <v>305</v>
      </c>
      <c r="S24" t="s">
        <v>46</v>
      </c>
      <c r="T24" t="s">
        <v>306</v>
      </c>
      <c r="U24" t="s">
        <v>70</v>
      </c>
      <c r="V24" t="s">
        <v>307</v>
      </c>
      <c r="W24" t="s">
        <v>308</v>
      </c>
      <c r="X24" t="s">
        <v>309</v>
      </c>
      <c r="Y24" t="s">
        <v>50</v>
      </c>
      <c r="Z24">
        <v>15902</v>
      </c>
      <c r="AA24" t="s">
        <v>125</v>
      </c>
      <c r="AB24" t="s">
        <v>310</v>
      </c>
      <c r="AC24" t="s">
        <v>111</v>
      </c>
      <c r="AD24" t="s">
        <v>311</v>
      </c>
      <c r="AE24" t="s">
        <v>97</v>
      </c>
      <c r="AF24" t="s">
        <v>300</v>
      </c>
      <c r="AG24" t="s">
        <v>97</v>
      </c>
      <c r="AH24" t="s">
        <v>301</v>
      </c>
      <c r="AI24" t="s">
        <v>194</v>
      </c>
      <c r="AJ24" t="s">
        <v>99</v>
      </c>
      <c r="AK24" t="s">
        <v>97</v>
      </c>
      <c r="AL24" t="s">
        <v>302</v>
      </c>
      <c r="AM24" t="s">
        <v>194</v>
      </c>
      <c r="AN24" t="s">
        <v>303</v>
      </c>
      <c r="AO24" t="s">
        <v>194</v>
      </c>
    </row>
    <row r="25" spans="1:41" x14ac:dyDescent="0.25">
      <c r="A25" t="s">
        <v>287</v>
      </c>
      <c r="B25" t="s">
        <v>288</v>
      </c>
      <c r="C25">
        <v>18</v>
      </c>
      <c r="D25">
        <v>19</v>
      </c>
      <c r="E25">
        <v>16597</v>
      </c>
      <c r="F25">
        <v>17403</v>
      </c>
      <c r="G25">
        <f t="shared" si="0"/>
        <v>807</v>
      </c>
      <c r="H25" t="s">
        <v>38</v>
      </c>
      <c r="I25">
        <v>16597</v>
      </c>
      <c r="J25" t="str">
        <f t="shared" si="1"/>
        <v>no</v>
      </c>
      <c r="K25" t="str">
        <f t="shared" si="2"/>
        <v>yes</v>
      </c>
      <c r="L25" t="s">
        <v>39</v>
      </c>
      <c r="M25" t="s">
        <v>40</v>
      </c>
      <c r="N25" t="s">
        <v>41</v>
      </c>
      <c r="O25" t="s">
        <v>42</v>
      </c>
      <c r="P25" t="s">
        <v>312</v>
      </c>
      <c r="Q25" t="s">
        <v>44</v>
      </c>
      <c r="R25" t="s">
        <v>313</v>
      </c>
      <c r="S25" t="s">
        <v>46</v>
      </c>
      <c r="T25" t="s">
        <v>314</v>
      </c>
      <c r="U25" t="s">
        <v>70</v>
      </c>
      <c r="V25" t="s">
        <v>315</v>
      </c>
      <c r="W25" t="s">
        <v>316</v>
      </c>
      <c r="X25" t="s">
        <v>317</v>
      </c>
      <c r="Y25" t="s">
        <v>141</v>
      </c>
      <c r="Z25">
        <v>16597</v>
      </c>
      <c r="AA25" t="s">
        <v>125</v>
      </c>
      <c r="AB25" t="s">
        <v>318</v>
      </c>
      <c r="AC25" t="s">
        <v>111</v>
      </c>
      <c r="AD25" t="s">
        <v>319</v>
      </c>
      <c r="AE25" t="s">
        <v>320</v>
      </c>
      <c r="AF25" t="s">
        <v>321</v>
      </c>
      <c r="AG25" t="s">
        <v>320</v>
      </c>
      <c r="AH25" t="s">
        <v>231</v>
      </c>
      <c r="AI25" t="s">
        <v>58</v>
      </c>
      <c r="AJ25" t="s">
        <v>99</v>
      </c>
      <c r="AK25" t="s">
        <v>97</v>
      </c>
      <c r="AL25" t="s">
        <v>322</v>
      </c>
      <c r="AM25" t="s">
        <v>320</v>
      </c>
      <c r="AN25" t="s">
        <v>323</v>
      </c>
      <c r="AO25" t="s">
        <v>320</v>
      </c>
    </row>
    <row r="26" spans="1:41" x14ac:dyDescent="0.25">
      <c r="A26" t="s">
        <v>324</v>
      </c>
      <c r="B26" t="s">
        <v>325</v>
      </c>
      <c r="C26">
        <v>19</v>
      </c>
      <c r="D26">
        <v>20</v>
      </c>
      <c r="E26">
        <v>17730</v>
      </c>
      <c r="F26">
        <v>17473</v>
      </c>
      <c r="G26">
        <f t="shared" si="0"/>
        <v>258</v>
      </c>
      <c r="H26" t="s">
        <v>132</v>
      </c>
      <c r="I26">
        <v>17730</v>
      </c>
      <c r="J26" t="str">
        <f t="shared" si="1"/>
        <v>no</v>
      </c>
      <c r="K26" t="str">
        <f t="shared" si="2"/>
        <v>yes</v>
      </c>
      <c r="L26" t="s">
        <v>39</v>
      </c>
      <c r="M26" t="s">
        <v>40</v>
      </c>
      <c r="N26" t="s">
        <v>41</v>
      </c>
      <c r="O26" t="s">
        <v>42</v>
      </c>
      <c r="P26" t="s">
        <v>326</v>
      </c>
      <c r="Q26" t="s">
        <v>44</v>
      </c>
      <c r="R26" t="s">
        <v>327</v>
      </c>
      <c r="S26" t="s">
        <v>46</v>
      </c>
      <c r="T26" t="s">
        <v>328</v>
      </c>
      <c r="U26" t="s">
        <v>70</v>
      </c>
      <c r="V26" t="s">
        <v>329</v>
      </c>
      <c r="W26" t="s">
        <v>330</v>
      </c>
      <c r="X26" t="s">
        <v>331</v>
      </c>
      <c r="Y26" t="s">
        <v>332</v>
      </c>
      <c r="Z26">
        <v>17730</v>
      </c>
      <c r="AA26" t="s">
        <v>125</v>
      </c>
      <c r="AB26" t="s">
        <v>333</v>
      </c>
      <c r="AC26" t="s">
        <v>111</v>
      </c>
      <c r="AD26" t="s">
        <v>334</v>
      </c>
      <c r="AE26" t="s">
        <v>97</v>
      </c>
      <c r="AF26" t="s">
        <v>335</v>
      </c>
      <c r="AG26" t="s">
        <v>97</v>
      </c>
      <c r="AH26" t="s">
        <v>57</v>
      </c>
      <c r="AI26" t="s">
        <v>58</v>
      </c>
      <c r="AJ26" t="s">
        <v>99</v>
      </c>
      <c r="AK26" t="s">
        <v>97</v>
      </c>
      <c r="AL26" t="s">
        <v>50</v>
      </c>
      <c r="AM26" t="s">
        <v>50</v>
      </c>
      <c r="AN26" t="s">
        <v>100</v>
      </c>
      <c r="AO26" t="s">
        <v>97</v>
      </c>
    </row>
    <row r="27" spans="1:41" x14ac:dyDescent="0.25">
      <c r="A27" t="s">
        <v>324</v>
      </c>
      <c r="B27" t="s">
        <v>325</v>
      </c>
      <c r="C27">
        <v>20</v>
      </c>
      <c r="D27">
        <v>21</v>
      </c>
      <c r="E27">
        <v>17852</v>
      </c>
      <c r="F27">
        <v>18595</v>
      </c>
      <c r="G27">
        <f t="shared" si="0"/>
        <v>744</v>
      </c>
      <c r="H27" t="s">
        <v>38</v>
      </c>
      <c r="I27">
        <v>17852</v>
      </c>
      <c r="J27" t="str">
        <f t="shared" si="1"/>
        <v>no</v>
      </c>
      <c r="K27" t="str">
        <f t="shared" si="2"/>
        <v>yes</v>
      </c>
      <c r="L27" t="s">
        <v>39</v>
      </c>
      <c r="M27" t="s">
        <v>40</v>
      </c>
      <c r="N27" t="s">
        <v>41</v>
      </c>
      <c r="O27" t="s">
        <v>42</v>
      </c>
      <c r="P27" t="s">
        <v>336</v>
      </c>
      <c r="Q27" t="s">
        <v>44</v>
      </c>
      <c r="R27" t="s">
        <v>337</v>
      </c>
      <c r="S27" t="s">
        <v>46</v>
      </c>
      <c r="T27" t="s">
        <v>338</v>
      </c>
      <c r="U27" t="s">
        <v>48</v>
      </c>
      <c r="V27" t="s">
        <v>339</v>
      </c>
      <c r="W27" t="s">
        <v>340</v>
      </c>
      <c r="X27" t="s">
        <v>341</v>
      </c>
      <c r="Y27" t="s">
        <v>141</v>
      </c>
      <c r="Z27">
        <v>17852</v>
      </c>
      <c r="AA27" t="s">
        <v>125</v>
      </c>
      <c r="AB27" t="s">
        <v>342</v>
      </c>
      <c r="AC27" t="s">
        <v>111</v>
      </c>
      <c r="AD27" t="s">
        <v>343</v>
      </c>
      <c r="AE27" t="s">
        <v>344</v>
      </c>
      <c r="AF27" t="s">
        <v>345</v>
      </c>
      <c r="AG27" t="s">
        <v>344</v>
      </c>
      <c r="AH27" t="s">
        <v>57</v>
      </c>
      <c r="AI27" t="s">
        <v>58</v>
      </c>
      <c r="AJ27" t="s">
        <v>346</v>
      </c>
      <c r="AK27" t="s">
        <v>347</v>
      </c>
      <c r="AL27" t="s">
        <v>348</v>
      </c>
      <c r="AM27" t="s">
        <v>349</v>
      </c>
      <c r="AN27" t="s">
        <v>61</v>
      </c>
      <c r="AO27" t="s">
        <v>344</v>
      </c>
    </row>
    <row r="28" spans="1:41" x14ac:dyDescent="0.25">
      <c r="A28" t="s">
        <v>324</v>
      </c>
      <c r="B28" t="s">
        <v>325</v>
      </c>
      <c r="C28">
        <v>21</v>
      </c>
      <c r="D28">
        <v>22</v>
      </c>
      <c r="E28">
        <v>18595</v>
      </c>
      <c r="F28">
        <v>19125</v>
      </c>
      <c r="G28">
        <f t="shared" si="0"/>
        <v>531</v>
      </c>
      <c r="H28" t="s">
        <v>38</v>
      </c>
      <c r="I28">
        <v>18595</v>
      </c>
      <c r="J28" t="str">
        <f t="shared" si="1"/>
        <v>no</v>
      </c>
      <c r="K28" t="str">
        <f t="shared" si="2"/>
        <v>yes</v>
      </c>
      <c r="L28" t="s">
        <v>39</v>
      </c>
      <c r="M28" t="s">
        <v>40</v>
      </c>
      <c r="N28" t="s">
        <v>41</v>
      </c>
      <c r="O28" t="s">
        <v>42</v>
      </c>
      <c r="P28" t="s">
        <v>350</v>
      </c>
      <c r="Q28" t="s">
        <v>44</v>
      </c>
      <c r="R28" t="s">
        <v>351</v>
      </c>
      <c r="S28" t="s">
        <v>46</v>
      </c>
      <c r="T28" t="s">
        <v>352</v>
      </c>
      <c r="U28" t="s">
        <v>70</v>
      </c>
      <c r="V28" t="s">
        <v>353</v>
      </c>
      <c r="W28" t="s">
        <v>224</v>
      </c>
      <c r="X28" t="s">
        <v>225</v>
      </c>
      <c r="Y28" t="s">
        <v>50</v>
      </c>
      <c r="Z28">
        <v>18595</v>
      </c>
      <c r="AA28" t="s">
        <v>125</v>
      </c>
      <c r="AB28" t="s">
        <v>354</v>
      </c>
      <c r="AC28" t="s">
        <v>111</v>
      </c>
      <c r="AD28" t="s">
        <v>355</v>
      </c>
      <c r="AE28" t="s">
        <v>97</v>
      </c>
      <c r="AF28" t="s">
        <v>356</v>
      </c>
      <c r="AG28" t="s">
        <v>97</v>
      </c>
      <c r="AH28" t="s">
        <v>57</v>
      </c>
      <c r="AI28" t="s">
        <v>58</v>
      </c>
      <c r="AJ28" t="s">
        <v>99</v>
      </c>
      <c r="AK28" t="s">
        <v>97</v>
      </c>
      <c r="AL28" t="s">
        <v>50</v>
      </c>
      <c r="AM28" t="s">
        <v>50</v>
      </c>
      <c r="AN28" t="s">
        <v>100</v>
      </c>
      <c r="AO28" t="s">
        <v>97</v>
      </c>
    </row>
    <row r="29" spans="1:41" x14ac:dyDescent="0.25">
      <c r="A29" t="s">
        <v>357</v>
      </c>
      <c r="B29" t="s">
        <v>358</v>
      </c>
      <c r="C29">
        <v>22</v>
      </c>
      <c r="D29">
        <v>23</v>
      </c>
      <c r="E29">
        <v>19136</v>
      </c>
      <c r="F29">
        <v>19492</v>
      </c>
      <c r="G29">
        <f t="shared" si="0"/>
        <v>357</v>
      </c>
      <c r="H29" t="s">
        <v>38</v>
      </c>
      <c r="I29">
        <v>19136</v>
      </c>
      <c r="J29" t="str">
        <f t="shared" si="1"/>
        <v>no</v>
      </c>
      <c r="K29" t="str">
        <f t="shared" si="2"/>
        <v>yes</v>
      </c>
      <c r="L29" t="s">
        <v>39</v>
      </c>
      <c r="M29" t="s">
        <v>40</v>
      </c>
      <c r="N29" t="s">
        <v>41</v>
      </c>
      <c r="O29" t="s">
        <v>42</v>
      </c>
      <c r="P29" t="s">
        <v>359</v>
      </c>
      <c r="Q29" t="s">
        <v>44</v>
      </c>
      <c r="R29" t="s">
        <v>360</v>
      </c>
      <c r="S29" t="s">
        <v>46</v>
      </c>
      <c r="T29" t="s">
        <v>361</v>
      </c>
      <c r="U29" t="s">
        <v>70</v>
      </c>
      <c r="V29" t="s">
        <v>362</v>
      </c>
      <c r="W29" t="s">
        <v>269</v>
      </c>
      <c r="X29" t="s">
        <v>270</v>
      </c>
      <c r="Y29" t="s">
        <v>50</v>
      </c>
      <c r="Z29">
        <v>19136</v>
      </c>
      <c r="AA29" t="s">
        <v>125</v>
      </c>
      <c r="AB29" t="s">
        <v>363</v>
      </c>
      <c r="AC29" t="s">
        <v>111</v>
      </c>
      <c r="AD29" t="s">
        <v>364</v>
      </c>
      <c r="AE29" t="s">
        <v>97</v>
      </c>
      <c r="AF29" t="s">
        <v>365</v>
      </c>
      <c r="AG29" t="s">
        <v>97</v>
      </c>
      <c r="AH29" t="s">
        <v>57</v>
      </c>
      <c r="AI29" t="s">
        <v>58</v>
      </c>
      <c r="AJ29" t="s">
        <v>366</v>
      </c>
      <c r="AK29" t="s">
        <v>97</v>
      </c>
      <c r="AL29" t="s">
        <v>50</v>
      </c>
      <c r="AM29" t="s">
        <v>50</v>
      </c>
      <c r="AN29" t="s">
        <v>367</v>
      </c>
      <c r="AO29" t="s">
        <v>97</v>
      </c>
    </row>
    <row r="30" spans="1:41" x14ac:dyDescent="0.25">
      <c r="A30" t="s">
        <v>357</v>
      </c>
      <c r="B30" t="s">
        <v>358</v>
      </c>
      <c r="C30">
        <v>23</v>
      </c>
      <c r="D30">
        <v>24</v>
      </c>
      <c r="E30">
        <v>19496</v>
      </c>
      <c r="F30">
        <v>19909</v>
      </c>
      <c r="G30">
        <f t="shared" si="0"/>
        <v>414</v>
      </c>
      <c r="H30" t="s">
        <v>38</v>
      </c>
      <c r="I30">
        <v>19496</v>
      </c>
      <c r="J30" t="str">
        <f t="shared" si="1"/>
        <v>no</v>
      </c>
      <c r="K30" t="str">
        <f t="shared" si="2"/>
        <v>yes</v>
      </c>
      <c r="L30" t="s">
        <v>39</v>
      </c>
      <c r="M30" t="s">
        <v>40</v>
      </c>
      <c r="N30" t="s">
        <v>41</v>
      </c>
      <c r="O30" t="s">
        <v>42</v>
      </c>
      <c r="P30" t="s">
        <v>368</v>
      </c>
      <c r="Q30" t="s">
        <v>44</v>
      </c>
      <c r="R30" t="s">
        <v>369</v>
      </c>
      <c r="S30" t="s">
        <v>370</v>
      </c>
      <c r="T30" t="s">
        <v>371</v>
      </c>
      <c r="U30" t="s">
        <v>70</v>
      </c>
      <c r="V30" t="s">
        <v>372</v>
      </c>
      <c r="W30" t="s">
        <v>278</v>
      </c>
      <c r="X30" t="s">
        <v>279</v>
      </c>
      <c r="Y30" t="s">
        <v>50</v>
      </c>
      <c r="Z30">
        <v>19496</v>
      </c>
      <c r="AA30" t="s">
        <v>125</v>
      </c>
      <c r="AB30" t="s">
        <v>373</v>
      </c>
      <c r="AC30" t="s">
        <v>111</v>
      </c>
      <c r="AD30" t="s">
        <v>374</v>
      </c>
      <c r="AE30" t="s">
        <v>375</v>
      </c>
      <c r="AF30" t="s">
        <v>376</v>
      </c>
      <c r="AG30" t="s">
        <v>377</v>
      </c>
      <c r="AH30" t="s">
        <v>231</v>
      </c>
      <c r="AI30" t="s">
        <v>58</v>
      </c>
      <c r="AJ30" t="s">
        <v>99</v>
      </c>
      <c r="AK30" t="s">
        <v>97</v>
      </c>
      <c r="AL30" t="s">
        <v>50</v>
      </c>
      <c r="AM30" t="s">
        <v>50</v>
      </c>
      <c r="AN30" t="s">
        <v>378</v>
      </c>
      <c r="AO30" t="s">
        <v>97</v>
      </c>
    </row>
    <row r="31" spans="1:41" x14ac:dyDescent="0.25">
      <c r="A31" t="s">
        <v>357</v>
      </c>
      <c r="B31" t="s">
        <v>358</v>
      </c>
      <c r="C31">
        <v>24</v>
      </c>
      <c r="D31">
        <v>25</v>
      </c>
      <c r="E31">
        <v>19965</v>
      </c>
      <c r="F31">
        <v>20525</v>
      </c>
      <c r="G31">
        <f t="shared" si="0"/>
        <v>561</v>
      </c>
      <c r="H31" t="s">
        <v>38</v>
      </c>
      <c r="I31">
        <v>19965</v>
      </c>
      <c r="J31" t="str">
        <f t="shared" si="1"/>
        <v>no</v>
      </c>
      <c r="K31" t="str">
        <f t="shared" si="2"/>
        <v>yes</v>
      </c>
      <c r="L31" t="s">
        <v>39</v>
      </c>
      <c r="M31" t="s">
        <v>40</v>
      </c>
      <c r="N31" t="s">
        <v>41</v>
      </c>
      <c r="O31" t="s">
        <v>42</v>
      </c>
      <c r="P31" t="s">
        <v>379</v>
      </c>
      <c r="Q31" t="s">
        <v>44</v>
      </c>
      <c r="R31" t="s">
        <v>380</v>
      </c>
      <c r="S31" t="s">
        <v>46</v>
      </c>
      <c r="T31" t="s">
        <v>381</v>
      </c>
      <c r="U31" t="s">
        <v>48</v>
      </c>
      <c r="V31" t="s">
        <v>382</v>
      </c>
      <c r="W31" t="s">
        <v>383</v>
      </c>
      <c r="X31" t="s">
        <v>384</v>
      </c>
      <c r="Y31" t="s">
        <v>141</v>
      </c>
      <c r="Z31">
        <v>19965</v>
      </c>
      <c r="AA31" t="s">
        <v>385</v>
      </c>
      <c r="AB31" t="s">
        <v>386</v>
      </c>
      <c r="AC31" t="s">
        <v>111</v>
      </c>
      <c r="AD31" t="s">
        <v>387</v>
      </c>
      <c r="AE31" t="s">
        <v>97</v>
      </c>
      <c r="AF31" t="s">
        <v>388</v>
      </c>
      <c r="AG31" t="s">
        <v>97</v>
      </c>
      <c r="AH31" t="s">
        <v>57</v>
      </c>
      <c r="AI31" t="s">
        <v>58</v>
      </c>
      <c r="AJ31" t="s">
        <v>99</v>
      </c>
      <c r="AK31" t="s">
        <v>97</v>
      </c>
      <c r="AL31" t="s">
        <v>50</v>
      </c>
      <c r="AM31" t="s">
        <v>50</v>
      </c>
      <c r="AN31" t="s">
        <v>378</v>
      </c>
      <c r="AO31" t="s">
        <v>97</v>
      </c>
    </row>
    <row r="32" spans="1:41" x14ac:dyDescent="0.25">
      <c r="A32" t="s">
        <v>389</v>
      </c>
      <c r="B32" t="s">
        <v>390</v>
      </c>
      <c r="C32">
        <v>25</v>
      </c>
      <c r="D32">
        <v>26</v>
      </c>
      <c r="E32">
        <v>20551</v>
      </c>
      <c r="F32">
        <v>26607</v>
      </c>
      <c r="G32">
        <f t="shared" si="0"/>
        <v>6057</v>
      </c>
      <c r="H32" t="s">
        <v>38</v>
      </c>
      <c r="I32">
        <v>20551</v>
      </c>
      <c r="J32" t="str">
        <f t="shared" si="1"/>
        <v>no</v>
      </c>
      <c r="K32" t="str">
        <f t="shared" si="2"/>
        <v>yes</v>
      </c>
      <c r="L32" t="s">
        <v>39</v>
      </c>
      <c r="M32" t="s">
        <v>40</v>
      </c>
      <c r="N32" t="s">
        <v>41</v>
      </c>
      <c r="O32" t="s">
        <v>42</v>
      </c>
      <c r="P32" t="s">
        <v>391</v>
      </c>
      <c r="Q32" t="s">
        <v>44</v>
      </c>
      <c r="R32" t="s">
        <v>392</v>
      </c>
      <c r="S32" t="s">
        <v>46</v>
      </c>
      <c r="T32" t="s">
        <v>393</v>
      </c>
      <c r="U32" t="s">
        <v>48</v>
      </c>
      <c r="V32" t="s">
        <v>394</v>
      </c>
      <c r="W32" t="s">
        <v>395</v>
      </c>
      <c r="X32" t="s">
        <v>396</v>
      </c>
      <c r="Y32" t="s">
        <v>50</v>
      </c>
      <c r="Z32">
        <v>20551</v>
      </c>
      <c r="AA32" t="s">
        <v>385</v>
      </c>
      <c r="AB32" t="s">
        <v>397</v>
      </c>
      <c r="AC32" t="s">
        <v>111</v>
      </c>
      <c r="AD32" t="s">
        <v>398</v>
      </c>
      <c r="AE32" t="s">
        <v>399</v>
      </c>
      <c r="AF32" t="s">
        <v>400</v>
      </c>
      <c r="AG32" t="s">
        <v>399</v>
      </c>
      <c r="AH32" t="s">
        <v>401</v>
      </c>
      <c r="AI32" t="s">
        <v>402</v>
      </c>
      <c r="AJ32" t="s">
        <v>403</v>
      </c>
      <c r="AK32" t="s">
        <v>399</v>
      </c>
      <c r="AL32" t="s">
        <v>404</v>
      </c>
      <c r="AM32" t="s">
        <v>50</v>
      </c>
      <c r="AN32" t="s">
        <v>405</v>
      </c>
      <c r="AO32" t="s">
        <v>399</v>
      </c>
    </row>
    <row r="33" spans="1:41" x14ac:dyDescent="0.25">
      <c r="A33" t="s">
        <v>389</v>
      </c>
      <c r="B33" t="s">
        <v>390</v>
      </c>
      <c r="C33">
        <v>26</v>
      </c>
      <c r="D33">
        <v>27</v>
      </c>
      <c r="E33">
        <v>26616</v>
      </c>
      <c r="F33">
        <v>28049</v>
      </c>
      <c r="G33">
        <f t="shared" si="0"/>
        <v>1434</v>
      </c>
      <c r="H33" t="s">
        <v>38</v>
      </c>
      <c r="I33">
        <v>26616</v>
      </c>
      <c r="J33" t="str">
        <f t="shared" si="1"/>
        <v>no</v>
      </c>
      <c r="K33" t="str">
        <f t="shared" si="2"/>
        <v>yes</v>
      </c>
      <c r="L33" t="s">
        <v>39</v>
      </c>
      <c r="M33" t="s">
        <v>40</v>
      </c>
      <c r="N33" t="s">
        <v>41</v>
      </c>
      <c r="O33" t="s">
        <v>42</v>
      </c>
      <c r="P33" t="s">
        <v>406</v>
      </c>
      <c r="Q33" t="s">
        <v>44</v>
      </c>
      <c r="R33" t="s">
        <v>407</v>
      </c>
      <c r="S33" t="s">
        <v>46</v>
      </c>
      <c r="T33" t="s">
        <v>408</v>
      </c>
      <c r="U33" t="s">
        <v>70</v>
      </c>
      <c r="V33" t="s">
        <v>409</v>
      </c>
      <c r="W33" t="s">
        <v>410</v>
      </c>
      <c r="X33" t="s">
        <v>411</v>
      </c>
      <c r="Y33" t="s">
        <v>50</v>
      </c>
      <c r="Z33">
        <v>26616</v>
      </c>
      <c r="AA33" t="s">
        <v>125</v>
      </c>
      <c r="AB33" t="s">
        <v>412</v>
      </c>
      <c r="AC33" t="s">
        <v>111</v>
      </c>
      <c r="AD33" t="s">
        <v>413</v>
      </c>
      <c r="AE33" t="s">
        <v>414</v>
      </c>
      <c r="AF33" t="s">
        <v>415</v>
      </c>
      <c r="AG33" t="s">
        <v>414</v>
      </c>
      <c r="AH33" t="s">
        <v>231</v>
      </c>
      <c r="AI33" t="s">
        <v>58</v>
      </c>
      <c r="AJ33" t="s">
        <v>99</v>
      </c>
      <c r="AK33" t="s">
        <v>97</v>
      </c>
      <c r="AL33" t="s">
        <v>416</v>
      </c>
      <c r="AM33" t="s">
        <v>50</v>
      </c>
      <c r="AN33" t="s">
        <v>323</v>
      </c>
      <c r="AO33" t="s">
        <v>414</v>
      </c>
    </row>
    <row r="34" spans="1:41" x14ac:dyDescent="0.25">
      <c r="A34" t="s">
        <v>389</v>
      </c>
      <c r="B34" t="s">
        <v>390</v>
      </c>
      <c r="C34">
        <v>27</v>
      </c>
      <c r="D34">
        <v>28</v>
      </c>
      <c r="E34">
        <v>28051</v>
      </c>
      <c r="F34">
        <v>29127</v>
      </c>
      <c r="G34">
        <f t="shared" si="0"/>
        <v>1077</v>
      </c>
      <c r="H34" t="s">
        <v>38</v>
      </c>
      <c r="I34">
        <v>28051</v>
      </c>
      <c r="J34" t="str">
        <f t="shared" si="1"/>
        <v>no</v>
      </c>
      <c r="K34" t="str">
        <f t="shared" si="2"/>
        <v>yes</v>
      </c>
      <c r="L34" t="s">
        <v>39</v>
      </c>
      <c r="M34" t="s">
        <v>40</v>
      </c>
      <c r="N34" t="s">
        <v>41</v>
      </c>
      <c r="O34" t="s">
        <v>42</v>
      </c>
      <c r="P34" t="s">
        <v>417</v>
      </c>
      <c r="Q34" t="s">
        <v>44</v>
      </c>
      <c r="R34" t="s">
        <v>418</v>
      </c>
      <c r="S34" t="s">
        <v>46</v>
      </c>
      <c r="T34" t="s">
        <v>419</v>
      </c>
      <c r="U34" t="s">
        <v>70</v>
      </c>
      <c r="V34" t="s">
        <v>420</v>
      </c>
      <c r="W34" t="s">
        <v>421</v>
      </c>
      <c r="X34" t="s">
        <v>422</v>
      </c>
      <c r="Y34" t="s">
        <v>50</v>
      </c>
      <c r="Z34">
        <v>28051</v>
      </c>
      <c r="AA34" t="s">
        <v>125</v>
      </c>
      <c r="AB34" t="s">
        <v>423</v>
      </c>
      <c r="AC34" t="s">
        <v>111</v>
      </c>
      <c r="AD34" t="s">
        <v>424</v>
      </c>
      <c r="AE34" t="s">
        <v>414</v>
      </c>
      <c r="AF34" t="s">
        <v>425</v>
      </c>
      <c r="AG34" t="s">
        <v>414</v>
      </c>
      <c r="AH34" t="s">
        <v>231</v>
      </c>
      <c r="AI34" t="s">
        <v>58</v>
      </c>
      <c r="AJ34" t="s">
        <v>426</v>
      </c>
      <c r="AK34" t="s">
        <v>414</v>
      </c>
      <c r="AL34" t="s">
        <v>416</v>
      </c>
      <c r="AM34" t="s">
        <v>50</v>
      </c>
      <c r="AN34" t="s">
        <v>61</v>
      </c>
      <c r="AO34" t="s">
        <v>414</v>
      </c>
    </row>
    <row r="35" spans="1:41" x14ac:dyDescent="0.25">
      <c r="A35" t="s">
        <v>427</v>
      </c>
      <c r="B35" t="s">
        <v>428</v>
      </c>
      <c r="C35">
        <v>28</v>
      </c>
      <c r="D35">
        <v>29</v>
      </c>
      <c r="E35">
        <v>29124</v>
      </c>
      <c r="F35">
        <v>31421</v>
      </c>
      <c r="G35">
        <f t="shared" si="0"/>
        <v>2298</v>
      </c>
      <c r="H35" t="s">
        <v>38</v>
      </c>
      <c r="I35">
        <v>29124</v>
      </c>
      <c r="J35" t="str">
        <f t="shared" si="1"/>
        <v>no</v>
      </c>
      <c r="K35" t="str">
        <f t="shared" si="2"/>
        <v>yes</v>
      </c>
      <c r="L35" t="s">
        <v>39</v>
      </c>
      <c r="M35" t="s">
        <v>40</v>
      </c>
      <c r="N35" t="s">
        <v>41</v>
      </c>
      <c r="O35" t="s">
        <v>42</v>
      </c>
      <c r="P35" t="s">
        <v>429</v>
      </c>
      <c r="Q35" t="s">
        <v>44</v>
      </c>
      <c r="R35" t="s">
        <v>430</v>
      </c>
      <c r="S35" t="s">
        <v>46</v>
      </c>
      <c r="T35" t="s">
        <v>431</v>
      </c>
      <c r="U35" t="s">
        <v>48</v>
      </c>
      <c r="V35" t="s">
        <v>432</v>
      </c>
      <c r="W35" t="s">
        <v>308</v>
      </c>
      <c r="X35" t="s">
        <v>309</v>
      </c>
      <c r="Y35" t="s">
        <v>50</v>
      </c>
      <c r="Z35">
        <v>29124</v>
      </c>
      <c r="AA35" t="s">
        <v>385</v>
      </c>
      <c r="AB35" t="s">
        <v>433</v>
      </c>
      <c r="AC35" t="s">
        <v>111</v>
      </c>
      <c r="AD35" t="s">
        <v>434</v>
      </c>
      <c r="AE35" t="s">
        <v>414</v>
      </c>
      <c r="AF35" t="s">
        <v>435</v>
      </c>
      <c r="AG35" t="s">
        <v>414</v>
      </c>
      <c r="AH35" t="s">
        <v>436</v>
      </c>
      <c r="AI35" t="s">
        <v>58</v>
      </c>
      <c r="AJ35" t="s">
        <v>437</v>
      </c>
      <c r="AK35" t="s">
        <v>438</v>
      </c>
      <c r="AL35" t="s">
        <v>416</v>
      </c>
      <c r="AM35" t="s">
        <v>50</v>
      </c>
      <c r="AN35" t="s">
        <v>323</v>
      </c>
      <c r="AO35" t="s">
        <v>414</v>
      </c>
    </row>
    <row r="36" spans="1:41" x14ac:dyDescent="0.25">
      <c r="A36" t="s">
        <v>427</v>
      </c>
      <c r="B36" t="s">
        <v>428</v>
      </c>
      <c r="C36">
        <v>29</v>
      </c>
      <c r="D36">
        <v>30</v>
      </c>
      <c r="E36">
        <v>31421</v>
      </c>
      <c r="F36">
        <v>32758</v>
      </c>
      <c r="G36">
        <f t="shared" si="0"/>
        <v>1338</v>
      </c>
      <c r="H36" t="s">
        <v>38</v>
      </c>
      <c r="I36">
        <v>31421</v>
      </c>
      <c r="J36" t="str">
        <f t="shared" si="1"/>
        <v>no</v>
      </c>
      <c r="K36" t="str">
        <f t="shared" si="2"/>
        <v>yes</v>
      </c>
      <c r="L36" t="s">
        <v>39</v>
      </c>
      <c r="M36" t="s">
        <v>40</v>
      </c>
      <c r="N36" t="s">
        <v>41</v>
      </c>
      <c r="O36" t="s">
        <v>42</v>
      </c>
      <c r="P36" t="s">
        <v>439</v>
      </c>
      <c r="Q36" t="s">
        <v>44</v>
      </c>
      <c r="R36" t="s">
        <v>440</v>
      </c>
      <c r="S36" t="s">
        <v>46</v>
      </c>
      <c r="T36" t="s">
        <v>441</v>
      </c>
      <c r="U36" t="s">
        <v>48</v>
      </c>
      <c r="V36" t="s">
        <v>442</v>
      </c>
      <c r="W36" t="s">
        <v>224</v>
      </c>
      <c r="X36" t="s">
        <v>225</v>
      </c>
      <c r="Y36" t="s">
        <v>50</v>
      </c>
      <c r="Z36">
        <v>31421</v>
      </c>
      <c r="AA36" t="s">
        <v>385</v>
      </c>
      <c r="AB36" t="s">
        <v>443</v>
      </c>
      <c r="AC36" t="s">
        <v>111</v>
      </c>
      <c r="AD36" t="s">
        <v>444</v>
      </c>
      <c r="AE36" t="s">
        <v>414</v>
      </c>
      <c r="AF36" t="s">
        <v>445</v>
      </c>
      <c r="AG36" t="s">
        <v>414</v>
      </c>
      <c r="AH36" t="s">
        <v>231</v>
      </c>
      <c r="AI36" t="s">
        <v>58</v>
      </c>
      <c r="AJ36" t="s">
        <v>99</v>
      </c>
      <c r="AK36" t="s">
        <v>97</v>
      </c>
      <c r="AL36" t="s">
        <v>416</v>
      </c>
      <c r="AM36" t="s">
        <v>50</v>
      </c>
      <c r="AN36" t="s">
        <v>323</v>
      </c>
      <c r="AO36" t="s">
        <v>414</v>
      </c>
    </row>
    <row r="37" spans="1:41" x14ac:dyDescent="0.25">
      <c r="A37" t="s">
        <v>427</v>
      </c>
      <c r="B37" t="s">
        <v>428</v>
      </c>
      <c r="C37">
        <v>30</v>
      </c>
      <c r="D37">
        <v>31</v>
      </c>
      <c r="E37">
        <v>32761</v>
      </c>
      <c r="F37">
        <v>33918</v>
      </c>
      <c r="G37">
        <f t="shared" si="0"/>
        <v>1158</v>
      </c>
      <c r="H37" t="s">
        <v>38</v>
      </c>
      <c r="I37">
        <v>32761</v>
      </c>
      <c r="J37" t="str">
        <f t="shared" si="1"/>
        <v>no</v>
      </c>
      <c r="K37" t="str">
        <f t="shared" si="2"/>
        <v>yes</v>
      </c>
      <c r="L37" t="s">
        <v>39</v>
      </c>
      <c r="M37" t="s">
        <v>40</v>
      </c>
      <c r="N37" t="s">
        <v>41</v>
      </c>
      <c r="O37" t="s">
        <v>42</v>
      </c>
      <c r="P37" t="s">
        <v>446</v>
      </c>
      <c r="Q37" t="s">
        <v>44</v>
      </c>
      <c r="R37" t="s">
        <v>447</v>
      </c>
      <c r="S37" t="s">
        <v>46</v>
      </c>
      <c r="T37" t="s">
        <v>448</v>
      </c>
      <c r="U37" t="s">
        <v>70</v>
      </c>
      <c r="V37" t="s">
        <v>449</v>
      </c>
      <c r="W37" t="s">
        <v>450</v>
      </c>
      <c r="X37" t="s">
        <v>451</v>
      </c>
      <c r="Y37" t="s">
        <v>50</v>
      </c>
      <c r="Z37">
        <v>32761</v>
      </c>
      <c r="AA37" t="s">
        <v>125</v>
      </c>
      <c r="AB37" t="s">
        <v>452</v>
      </c>
      <c r="AC37" t="s">
        <v>111</v>
      </c>
      <c r="AD37" t="s">
        <v>453</v>
      </c>
      <c r="AE37" t="s">
        <v>414</v>
      </c>
      <c r="AF37" t="s">
        <v>454</v>
      </c>
      <c r="AG37" t="s">
        <v>414</v>
      </c>
      <c r="AH37" t="s">
        <v>231</v>
      </c>
      <c r="AI37" t="s">
        <v>58</v>
      </c>
      <c r="AJ37" t="s">
        <v>99</v>
      </c>
      <c r="AK37" t="s">
        <v>97</v>
      </c>
      <c r="AL37" t="s">
        <v>416</v>
      </c>
      <c r="AM37" t="s">
        <v>50</v>
      </c>
      <c r="AN37" t="s">
        <v>323</v>
      </c>
      <c r="AO37" t="s">
        <v>414</v>
      </c>
    </row>
    <row r="38" spans="1:41" x14ac:dyDescent="0.25">
      <c r="A38" t="s">
        <v>455</v>
      </c>
      <c r="B38" t="s">
        <v>456</v>
      </c>
      <c r="C38">
        <v>31</v>
      </c>
      <c r="D38">
        <v>32</v>
      </c>
      <c r="E38">
        <v>33929</v>
      </c>
      <c r="F38">
        <v>34321</v>
      </c>
      <c r="G38">
        <f t="shared" si="0"/>
        <v>393</v>
      </c>
      <c r="H38" t="s">
        <v>38</v>
      </c>
      <c r="I38">
        <v>33941</v>
      </c>
      <c r="J38" t="str">
        <f t="shared" si="1"/>
        <v>YES</v>
      </c>
      <c r="K38" t="str">
        <f t="shared" si="2"/>
        <v>yes</v>
      </c>
      <c r="L38" t="s">
        <v>457</v>
      </c>
      <c r="M38" t="s">
        <v>40</v>
      </c>
      <c r="N38" t="s">
        <v>65</v>
      </c>
      <c r="O38" t="s">
        <v>66</v>
      </c>
      <c r="P38" t="s">
        <v>458</v>
      </c>
      <c r="Q38" t="s">
        <v>44</v>
      </c>
      <c r="R38" t="s">
        <v>459</v>
      </c>
      <c r="S38" t="s">
        <v>46</v>
      </c>
      <c r="T38" t="s">
        <v>460</v>
      </c>
      <c r="U38" t="s">
        <v>70</v>
      </c>
      <c r="V38" t="s">
        <v>461</v>
      </c>
      <c r="W38" t="s">
        <v>269</v>
      </c>
      <c r="X38" t="s">
        <v>270</v>
      </c>
      <c r="Y38" t="s">
        <v>50</v>
      </c>
      <c r="Z38">
        <v>33929</v>
      </c>
      <c r="AA38" t="s">
        <v>462</v>
      </c>
      <c r="AB38" t="s">
        <v>463</v>
      </c>
      <c r="AC38" t="s">
        <v>111</v>
      </c>
      <c r="AD38" t="s">
        <v>464</v>
      </c>
      <c r="AE38" t="s">
        <v>97</v>
      </c>
      <c r="AF38" t="s">
        <v>388</v>
      </c>
      <c r="AG38" t="s">
        <v>97</v>
      </c>
      <c r="AH38" t="s">
        <v>231</v>
      </c>
      <c r="AI38" t="s">
        <v>58</v>
      </c>
      <c r="AJ38" t="s">
        <v>465</v>
      </c>
      <c r="AK38" t="s">
        <v>466</v>
      </c>
      <c r="AL38" t="s">
        <v>467</v>
      </c>
      <c r="AM38" t="s">
        <v>414</v>
      </c>
      <c r="AN38" t="s">
        <v>468</v>
      </c>
      <c r="AO38" t="s">
        <v>414</v>
      </c>
    </row>
    <row r="39" spans="1:41" x14ac:dyDescent="0.25">
      <c r="A39" t="s">
        <v>455</v>
      </c>
      <c r="B39" t="s">
        <v>456</v>
      </c>
      <c r="C39">
        <v>32</v>
      </c>
      <c r="D39">
        <v>33</v>
      </c>
      <c r="E39">
        <v>34331</v>
      </c>
      <c r="F39">
        <v>34684</v>
      </c>
      <c r="G39">
        <f t="shared" si="0"/>
        <v>354</v>
      </c>
      <c r="H39" t="s">
        <v>38</v>
      </c>
      <c r="I39">
        <v>34331</v>
      </c>
      <c r="J39" t="str">
        <f t="shared" si="1"/>
        <v>no</v>
      </c>
      <c r="K39" t="str">
        <f t="shared" si="2"/>
        <v>yes</v>
      </c>
      <c r="L39" t="s">
        <v>39</v>
      </c>
      <c r="M39" t="s">
        <v>40</v>
      </c>
      <c r="N39" t="s">
        <v>41</v>
      </c>
      <c r="O39" t="s">
        <v>42</v>
      </c>
      <c r="P39" t="s">
        <v>469</v>
      </c>
      <c r="Q39" t="s">
        <v>44</v>
      </c>
      <c r="R39" t="s">
        <v>470</v>
      </c>
      <c r="S39" t="s">
        <v>46</v>
      </c>
      <c r="T39" t="s">
        <v>471</v>
      </c>
      <c r="U39" t="s">
        <v>70</v>
      </c>
      <c r="V39" t="s">
        <v>472</v>
      </c>
      <c r="W39" t="s">
        <v>473</v>
      </c>
      <c r="X39" t="s">
        <v>474</v>
      </c>
      <c r="Y39" t="s">
        <v>50</v>
      </c>
      <c r="Z39">
        <v>34331</v>
      </c>
      <c r="AA39" t="s">
        <v>125</v>
      </c>
      <c r="AB39" t="s">
        <v>475</v>
      </c>
      <c r="AC39" t="s">
        <v>111</v>
      </c>
      <c r="AD39" t="s">
        <v>476</v>
      </c>
      <c r="AE39" t="s">
        <v>97</v>
      </c>
      <c r="AF39" t="s">
        <v>477</v>
      </c>
      <c r="AG39" t="s">
        <v>97</v>
      </c>
      <c r="AH39" t="s">
        <v>57</v>
      </c>
      <c r="AI39" t="s">
        <v>58</v>
      </c>
      <c r="AJ39" t="s">
        <v>99</v>
      </c>
      <c r="AK39" t="s">
        <v>97</v>
      </c>
      <c r="AL39" t="s">
        <v>50</v>
      </c>
      <c r="AM39" t="s">
        <v>50</v>
      </c>
      <c r="AN39" t="s">
        <v>100</v>
      </c>
      <c r="AO39" t="s">
        <v>97</v>
      </c>
    </row>
    <row r="40" spans="1:41" x14ac:dyDescent="0.25">
      <c r="A40" t="s">
        <v>455</v>
      </c>
      <c r="B40" t="s">
        <v>456</v>
      </c>
      <c r="C40">
        <v>33</v>
      </c>
      <c r="D40">
        <v>34</v>
      </c>
      <c r="E40">
        <v>34689</v>
      </c>
      <c r="F40">
        <v>35336</v>
      </c>
      <c r="G40">
        <f t="shared" si="0"/>
        <v>648</v>
      </c>
      <c r="H40" t="s">
        <v>38</v>
      </c>
      <c r="I40">
        <v>34689</v>
      </c>
      <c r="J40" t="str">
        <f t="shared" si="1"/>
        <v>no</v>
      </c>
      <c r="K40" t="str">
        <f t="shared" si="2"/>
        <v>yes</v>
      </c>
      <c r="L40" t="s">
        <v>39</v>
      </c>
      <c r="M40" t="s">
        <v>40</v>
      </c>
      <c r="N40" t="s">
        <v>41</v>
      </c>
      <c r="O40" t="s">
        <v>42</v>
      </c>
      <c r="P40" t="s">
        <v>478</v>
      </c>
      <c r="Q40" t="s">
        <v>44</v>
      </c>
      <c r="R40" t="s">
        <v>479</v>
      </c>
      <c r="S40" t="s">
        <v>46</v>
      </c>
      <c r="T40" t="s">
        <v>480</v>
      </c>
      <c r="U40" t="s">
        <v>70</v>
      </c>
      <c r="V40" t="s">
        <v>481</v>
      </c>
      <c r="W40" t="s">
        <v>482</v>
      </c>
      <c r="X40" t="s">
        <v>483</v>
      </c>
      <c r="Y40" t="s">
        <v>50</v>
      </c>
      <c r="Z40">
        <v>34689</v>
      </c>
      <c r="AA40" t="s">
        <v>125</v>
      </c>
      <c r="AB40" t="s">
        <v>484</v>
      </c>
      <c r="AC40" t="s">
        <v>111</v>
      </c>
      <c r="AD40" t="s">
        <v>485</v>
      </c>
      <c r="AE40" t="s">
        <v>97</v>
      </c>
      <c r="AF40" t="s">
        <v>486</v>
      </c>
      <c r="AG40" t="s">
        <v>97</v>
      </c>
      <c r="AH40" t="s">
        <v>231</v>
      </c>
      <c r="AI40" t="s">
        <v>58</v>
      </c>
      <c r="AJ40" t="s">
        <v>99</v>
      </c>
      <c r="AK40" t="s">
        <v>97</v>
      </c>
      <c r="AL40" t="s">
        <v>50</v>
      </c>
      <c r="AM40" t="s">
        <v>50</v>
      </c>
      <c r="AN40" t="s">
        <v>100</v>
      </c>
      <c r="AO40" t="s">
        <v>97</v>
      </c>
    </row>
    <row r="41" spans="1:41" x14ac:dyDescent="0.25">
      <c r="A41" t="s">
        <v>487</v>
      </c>
      <c r="B41" t="s">
        <v>488</v>
      </c>
      <c r="C41">
        <v>34</v>
      </c>
      <c r="D41">
        <v>35</v>
      </c>
      <c r="E41">
        <v>35333</v>
      </c>
      <c r="F41">
        <v>35938</v>
      </c>
      <c r="G41">
        <f t="shared" si="0"/>
        <v>606</v>
      </c>
      <c r="H41" t="s">
        <v>38</v>
      </c>
      <c r="I41">
        <v>35333</v>
      </c>
      <c r="J41" t="str">
        <f t="shared" si="1"/>
        <v>no</v>
      </c>
      <c r="K41" t="str">
        <f t="shared" si="2"/>
        <v>yes</v>
      </c>
      <c r="L41" t="s">
        <v>39</v>
      </c>
      <c r="M41" t="s">
        <v>40</v>
      </c>
      <c r="N41" t="s">
        <v>41</v>
      </c>
      <c r="O41" t="s">
        <v>42</v>
      </c>
      <c r="P41" t="s">
        <v>489</v>
      </c>
      <c r="Q41" t="s">
        <v>44</v>
      </c>
      <c r="R41" t="s">
        <v>490</v>
      </c>
      <c r="S41" t="s">
        <v>46</v>
      </c>
      <c r="T41" t="s">
        <v>491</v>
      </c>
      <c r="U41" t="s">
        <v>70</v>
      </c>
      <c r="V41" t="s">
        <v>492</v>
      </c>
      <c r="W41" t="s">
        <v>308</v>
      </c>
      <c r="X41" t="s">
        <v>309</v>
      </c>
      <c r="Y41" t="s">
        <v>50</v>
      </c>
      <c r="Z41">
        <v>35333</v>
      </c>
      <c r="AA41" t="s">
        <v>125</v>
      </c>
      <c r="AB41" t="s">
        <v>493</v>
      </c>
      <c r="AC41" t="s">
        <v>111</v>
      </c>
      <c r="AD41" t="s">
        <v>494</v>
      </c>
      <c r="AE41" t="s">
        <v>97</v>
      </c>
      <c r="AF41" t="s">
        <v>495</v>
      </c>
      <c r="AG41" t="s">
        <v>97</v>
      </c>
      <c r="AH41" t="s">
        <v>57</v>
      </c>
      <c r="AI41" t="s">
        <v>58</v>
      </c>
      <c r="AJ41" t="s">
        <v>99</v>
      </c>
      <c r="AK41" t="s">
        <v>97</v>
      </c>
      <c r="AL41" t="s">
        <v>50</v>
      </c>
      <c r="AM41" t="s">
        <v>50</v>
      </c>
      <c r="AN41" t="s">
        <v>100</v>
      </c>
      <c r="AO41" t="s">
        <v>97</v>
      </c>
    </row>
    <row r="42" spans="1:41" x14ac:dyDescent="0.25">
      <c r="A42" t="s">
        <v>487</v>
      </c>
      <c r="B42" t="s">
        <v>488</v>
      </c>
      <c r="C42">
        <v>35</v>
      </c>
      <c r="D42">
        <v>36</v>
      </c>
      <c r="E42">
        <v>35935</v>
      </c>
      <c r="F42">
        <v>36687</v>
      </c>
      <c r="G42">
        <f t="shared" si="0"/>
        <v>753</v>
      </c>
      <c r="H42" t="s">
        <v>38</v>
      </c>
      <c r="I42">
        <v>35980</v>
      </c>
      <c r="J42" t="str">
        <f t="shared" si="1"/>
        <v>YES</v>
      </c>
      <c r="K42" t="str">
        <f t="shared" si="2"/>
        <v>yes</v>
      </c>
      <c r="L42" t="s">
        <v>39</v>
      </c>
      <c r="M42" t="s">
        <v>40</v>
      </c>
      <c r="N42" t="s">
        <v>41</v>
      </c>
      <c r="O42" t="s">
        <v>42</v>
      </c>
      <c r="P42" t="s">
        <v>496</v>
      </c>
      <c r="Q42" t="s">
        <v>44</v>
      </c>
      <c r="R42" t="s">
        <v>497</v>
      </c>
      <c r="S42" t="s">
        <v>46</v>
      </c>
      <c r="T42" t="s">
        <v>498</v>
      </c>
      <c r="U42" t="s">
        <v>70</v>
      </c>
      <c r="V42" t="s">
        <v>499</v>
      </c>
      <c r="W42" t="s">
        <v>308</v>
      </c>
      <c r="X42" t="s">
        <v>309</v>
      </c>
      <c r="Y42" t="s">
        <v>50</v>
      </c>
      <c r="Z42">
        <v>35935</v>
      </c>
      <c r="AA42" t="s">
        <v>125</v>
      </c>
      <c r="AB42" t="s">
        <v>500</v>
      </c>
      <c r="AC42" t="s">
        <v>111</v>
      </c>
      <c r="AD42" t="s">
        <v>501</v>
      </c>
      <c r="AE42" t="s">
        <v>97</v>
      </c>
      <c r="AF42" t="s">
        <v>495</v>
      </c>
      <c r="AG42" t="s">
        <v>97</v>
      </c>
      <c r="AH42" t="s">
        <v>231</v>
      </c>
      <c r="AI42" t="s">
        <v>58</v>
      </c>
      <c r="AJ42" t="s">
        <v>99</v>
      </c>
      <c r="AK42" t="s">
        <v>97</v>
      </c>
      <c r="AL42" t="s">
        <v>50</v>
      </c>
      <c r="AM42" t="s">
        <v>50</v>
      </c>
      <c r="AN42" t="s">
        <v>100</v>
      </c>
      <c r="AO42" t="s">
        <v>97</v>
      </c>
    </row>
    <row r="43" spans="1:41" x14ac:dyDescent="0.25">
      <c r="A43" t="s">
        <v>487</v>
      </c>
      <c r="B43" t="s">
        <v>488</v>
      </c>
      <c r="C43">
        <v>36</v>
      </c>
      <c r="D43">
        <v>37</v>
      </c>
      <c r="E43">
        <v>36715</v>
      </c>
      <c r="F43">
        <v>37083</v>
      </c>
      <c r="G43">
        <f t="shared" si="0"/>
        <v>369</v>
      </c>
      <c r="H43" t="s">
        <v>38</v>
      </c>
      <c r="I43">
        <v>36715</v>
      </c>
      <c r="J43" t="str">
        <f t="shared" si="1"/>
        <v>no</v>
      </c>
      <c r="K43" t="str">
        <f t="shared" si="2"/>
        <v>yes</v>
      </c>
      <c r="L43" t="s">
        <v>39</v>
      </c>
      <c r="M43" t="s">
        <v>40</v>
      </c>
      <c r="N43" t="s">
        <v>41</v>
      </c>
      <c r="O43" t="s">
        <v>42</v>
      </c>
      <c r="P43" t="s">
        <v>502</v>
      </c>
      <c r="Q43" t="s">
        <v>44</v>
      </c>
      <c r="R43" t="s">
        <v>503</v>
      </c>
      <c r="S43" t="s">
        <v>46</v>
      </c>
      <c r="T43" t="s">
        <v>504</v>
      </c>
      <c r="U43" t="s">
        <v>505</v>
      </c>
      <c r="V43" t="s">
        <v>506</v>
      </c>
      <c r="W43" t="s">
        <v>507</v>
      </c>
      <c r="X43" t="s">
        <v>508</v>
      </c>
      <c r="Y43" t="s">
        <v>50</v>
      </c>
      <c r="Z43">
        <v>36715</v>
      </c>
      <c r="AA43" t="s">
        <v>125</v>
      </c>
      <c r="AB43" t="s">
        <v>509</v>
      </c>
      <c r="AC43" t="s">
        <v>111</v>
      </c>
      <c r="AD43" t="s">
        <v>510</v>
      </c>
      <c r="AE43" t="s">
        <v>97</v>
      </c>
      <c r="AF43" t="s">
        <v>495</v>
      </c>
      <c r="AG43" t="s">
        <v>97</v>
      </c>
      <c r="AH43" t="s">
        <v>57</v>
      </c>
      <c r="AI43" t="s">
        <v>58</v>
      </c>
      <c r="AJ43" t="s">
        <v>99</v>
      </c>
      <c r="AK43" t="s">
        <v>97</v>
      </c>
      <c r="AL43" t="s">
        <v>50</v>
      </c>
      <c r="AM43" t="s">
        <v>50</v>
      </c>
      <c r="AN43" t="s">
        <v>100</v>
      </c>
      <c r="AO43" t="s">
        <v>97</v>
      </c>
    </row>
    <row r="44" spans="1:41" x14ac:dyDescent="0.25">
      <c r="A44" s="43" t="s">
        <v>511</v>
      </c>
      <c r="B44" t="s">
        <v>512</v>
      </c>
      <c r="C44">
        <v>37</v>
      </c>
      <c r="D44">
        <v>38</v>
      </c>
      <c r="E44">
        <v>37083</v>
      </c>
      <c r="F44">
        <v>37394</v>
      </c>
      <c r="G44">
        <f t="shared" si="0"/>
        <v>312</v>
      </c>
      <c r="H44" t="s">
        <v>38</v>
      </c>
      <c r="I44">
        <v>37083</v>
      </c>
      <c r="J44" t="str">
        <f t="shared" si="1"/>
        <v>no</v>
      </c>
      <c r="K44" t="str">
        <f t="shared" si="2"/>
        <v>yes</v>
      </c>
      <c r="L44" t="s">
        <v>39</v>
      </c>
      <c r="M44" t="s">
        <v>40</v>
      </c>
      <c r="N44" t="s">
        <v>41</v>
      </c>
      <c r="O44" t="s">
        <v>42</v>
      </c>
      <c r="P44" t="s">
        <v>513</v>
      </c>
      <c r="Q44" t="s">
        <v>44</v>
      </c>
      <c r="R44" t="s">
        <v>514</v>
      </c>
      <c r="S44" t="s">
        <v>46</v>
      </c>
      <c r="T44" t="s">
        <v>515</v>
      </c>
      <c r="U44" t="s">
        <v>516</v>
      </c>
      <c r="V44" t="s">
        <v>517</v>
      </c>
      <c r="W44" t="s">
        <v>224</v>
      </c>
      <c r="X44" t="s">
        <v>225</v>
      </c>
      <c r="Y44" t="s">
        <v>50</v>
      </c>
      <c r="Z44">
        <v>37083</v>
      </c>
      <c r="AA44" t="s">
        <v>125</v>
      </c>
      <c r="AB44" t="s">
        <v>518</v>
      </c>
      <c r="AC44" t="s">
        <v>111</v>
      </c>
      <c r="AD44" t="s">
        <v>519</v>
      </c>
      <c r="AE44" t="s">
        <v>97</v>
      </c>
      <c r="AF44" t="s">
        <v>240</v>
      </c>
      <c r="AG44" t="s">
        <v>97</v>
      </c>
      <c r="AH44" t="s">
        <v>57</v>
      </c>
      <c r="AI44" t="s">
        <v>58</v>
      </c>
      <c r="AJ44" t="s">
        <v>99</v>
      </c>
      <c r="AK44" t="s">
        <v>97</v>
      </c>
      <c r="AL44" t="s">
        <v>50</v>
      </c>
      <c r="AM44" t="s">
        <v>50</v>
      </c>
      <c r="AN44" t="s">
        <v>100</v>
      </c>
      <c r="AO44" t="s">
        <v>97</v>
      </c>
    </row>
    <row r="45" spans="1:41" x14ac:dyDescent="0.25">
      <c r="A45" s="43" t="s">
        <v>511</v>
      </c>
      <c r="B45" t="s">
        <v>512</v>
      </c>
      <c r="C45">
        <v>38</v>
      </c>
      <c r="D45">
        <v>39</v>
      </c>
      <c r="E45">
        <v>37413</v>
      </c>
      <c r="F45">
        <v>37832</v>
      </c>
      <c r="G45">
        <f t="shared" si="0"/>
        <v>420</v>
      </c>
      <c r="H45" t="s">
        <v>38</v>
      </c>
      <c r="I45">
        <v>37428</v>
      </c>
      <c r="J45" t="str">
        <f t="shared" si="1"/>
        <v>YES</v>
      </c>
      <c r="K45" t="str">
        <f t="shared" si="2"/>
        <v>yes</v>
      </c>
      <c r="L45" t="s">
        <v>39</v>
      </c>
      <c r="M45" t="s">
        <v>40</v>
      </c>
      <c r="N45" t="s">
        <v>41</v>
      </c>
      <c r="O45" t="s">
        <v>42</v>
      </c>
      <c r="P45" t="s">
        <v>520</v>
      </c>
      <c r="Q45" t="s">
        <v>44</v>
      </c>
      <c r="R45" t="s">
        <v>521</v>
      </c>
      <c r="S45" t="s">
        <v>46</v>
      </c>
      <c r="T45" t="s">
        <v>522</v>
      </c>
      <c r="U45" t="s">
        <v>48</v>
      </c>
      <c r="V45" t="s">
        <v>523</v>
      </c>
      <c r="W45" t="s">
        <v>524</v>
      </c>
      <c r="X45" t="s">
        <v>525</v>
      </c>
      <c r="Y45" t="s">
        <v>50</v>
      </c>
      <c r="Z45">
        <v>37413</v>
      </c>
      <c r="AA45" t="s">
        <v>385</v>
      </c>
      <c r="AB45" t="s">
        <v>526</v>
      </c>
      <c r="AC45" t="s">
        <v>111</v>
      </c>
      <c r="AD45" t="s">
        <v>527</v>
      </c>
      <c r="AE45" t="s">
        <v>97</v>
      </c>
      <c r="AF45" t="s">
        <v>528</v>
      </c>
      <c r="AG45" t="s">
        <v>529</v>
      </c>
      <c r="AH45" t="s">
        <v>231</v>
      </c>
      <c r="AI45" t="s">
        <v>58</v>
      </c>
      <c r="AJ45" t="s">
        <v>99</v>
      </c>
      <c r="AK45" t="s">
        <v>97</v>
      </c>
      <c r="AL45" t="s">
        <v>50</v>
      </c>
      <c r="AM45" t="s">
        <v>50</v>
      </c>
      <c r="AN45" t="s">
        <v>530</v>
      </c>
      <c r="AO45" t="s">
        <v>97</v>
      </c>
    </row>
    <row r="46" spans="1:41" x14ac:dyDescent="0.25">
      <c r="A46" s="43" t="s">
        <v>511</v>
      </c>
      <c r="B46" t="s">
        <v>512</v>
      </c>
      <c r="C46">
        <v>39</v>
      </c>
      <c r="D46">
        <v>40</v>
      </c>
      <c r="E46">
        <v>37832</v>
      </c>
      <c r="F46">
        <v>38968</v>
      </c>
      <c r="G46">
        <f t="shared" si="0"/>
        <v>1137</v>
      </c>
      <c r="H46" t="s">
        <v>38</v>
      </c>
      <c r="I46">
        <v>37832</v>
      </c>
      <c r="J46" t="str">
        <f t="shared" si="1"/>
        <v>no</v>
      </c>
      <c r="K46" t="str">
        <f t="shared" si="2"/>
        <v>yes</v>
      </c>
      <c r="L46" t="s">
        <v>39</v>
      </c>
      <c r="M46" t="s">
        <v>40</v>
      </c>
      <c r="N46" t="s">
        <v>41</v>
      </c>
      <c r="O46" t="s">
        <v>42</v>
      </c>
      <c r="P46" t="s">
        <v>531</v>
      </c>
      <c r="Q46" t="s">
        <v>44</v>
      </c>
      <c r="R46" t="s">
        <v>532</v>
      </c>
      <c r="S46" t="s">
        <v>46</v>
      </c>
      <c r="T46" t="s">
        <v>533</v>
      </c>
      <c r="U46" t="s">
        <v>48</v>
      </c>
      <c r="V46" t="s">
        <v>534</v>
      </c>
      <c r="W46" t="s">
        <v>224</v>
      </c>
      <c r="X46" t="s">
        <v>225</v>
      </c>
      <c r="Y46" t="s">
        <v>50</v>
      </c>
      <c r="Z46">
        <v>37832</v>
      </c>
      <c r="AA46" t="s">
        <v>385</v>
      </c>
      <c r="AB46" t="s">
        <v>535</v>
      </c>
      <c r="AC46" t="s">
        <v>111</v>
      </c>
      <c r="AD46" t="s">
        <v>536</v>
      </c>
      <c r="AE46" t="s">
        <v>97</v>
      </c>
      <c r="AF46" t="s">
        <v>537</v>
      </c>
      <c r="AG46" t="s">
        <v>414</v>
      </c>
      <c r="AH46" t="s">
        <v>231</v>
      </c>
      <c r="AI46" t="s">
        <v>58</v>
      </c>
      <c r="AJ46" t="s">
        <v>99</v>
      </c>
      <c r="AK46" t="s">
        <v>97</v>
      </c>
      <c r="AL46" t="s">
        <v>50</v>
      </c>
      <c r="AM46" t="s">
        <v>50</v>
      </c>
      <c r="AN46" t="s">
        <v>538</v>
      </c>
      <c r="AO46" t="s">
        <v>97</v>
      </c>
    </row>
    <row r="47" spans="1:41" x14ac:dyDescent="0.25">
      <c r="A47" t="s">
        <v>539</v>
      </c>
      <c r="B47" t="s">
        <v>540</v>
      </c>
      <c r="C47">
        <v>40</v>
      </c>
      <c r="D47">
        <v>41</v>
      </c>
      <c r="E47">
        <v>39354</v>
      </c>
      <c r="F47">
        <v>39148</v>
      </c>
      <c r="G47">
        <f t="shared" si="0"/>
        <v>207</v>
      </c>
      <c r="H47" t="s">
        <v>132</v>
      </c>
      <c r="I47">
        <v>39354</v>
      </c>
      <c r="J47" t="str">
        <f t="shared" si="1"/>
        <v>no</v>
      </c>
      <c r="K47" t="str">
        <f t="shared" si="2"/>
        <v>yes</v>
      </c>
      <c r="L47" t="s">
        <v>39</v>
      </c>
      <c r="M47" t="s">
        <v>40</v>
      </c>
      <c r="N47" t="s">
        <v>41</v>
      </c>
      <c r="O47" t="s">
        <v>42</v>
      </c>
      <c r="P47" t="s">
        <v>541</v>
      </c>
      <c r="Q47" t="s">
        <v>44</v>
      </c>
      <c r="R47" t="s">
        <v>542</v>
      </c>
      <c r="S47" t="s">
        <v>46</v>
      </c>
      <c r="T47" t="s">
        <v>543</v>
      </c>
      <c r="U47" t="s">
        <v>70</v>
      </c>
      <c r="V47" t="s">
        <v>544</v>
      </c>
      <c r="W47" t="s">
        <v>308</v>
      </c>
      <c r="X47" t="s">
        <v>309</v>
      </c>
      <c r="Y47" t="s">
        <v>50</v>
      </c>
      <c r="Z47">
        <v>39354</v>
      </c>
      <c r="AA47" t="s">
        <v>385</v>
      </c>
      <c r="AB47" t="s">
        <v>545</v>
      </c>
      <c r="AC47" t="s">
        <v>111</v>
      </c>
      <c r="AD47" t="s">
        <v>546</v>
      </c>
      <c r="AE47" t="s">
        <v>547</v>
      </c>
      <c r="AF47" t="s">
        <v>548</v>
      </c>
      <c r="AG47" t="s">
        <v>547</v>
      </c>
      <c r="AH47" t="s">
        <v>57</v>
      </c>
      <c r="AI47" t="s">
        <v>58</v>
      </c>
      <c r="AJ47" t="s">
        <v>549</v>
      </c>
      <c r="AK47" t="s">
        <v>547</v>
      </c>
      <c r="AL47" t="s">
        <v>50</v>
      </c>
      <c r="AM47" t="s">
        <v>50</v>
      </c>
      <c r="AN47" t="s">
        <v>550</v>
      </c>
      <c r="AO47" t="s">
        <v>551</v>
      </c>
    </row>
    <row r="48" spans="1:41" x14ac:dyDescent="0.25">
      <c r="A48" t="s">
        <v>539</v>
      </c>
      <c r="B48" t="s">
        <v>540</v>
      </c>
      <c r="C48">
        <v>41</v>
      </c>
      <c r="D48">
        <v>42</v>
      </c>
      <c r="E48">
        <v>39776</v>
      </c>
      <c r="F48">
        <v>39351</v>
      </c>
      <c r="G48">
        <f t="shared" si="0"/>
        <v>426</v>
      </c>
      <c r="H48" t="s">
        <v>132</v>
      </c>
      <c r="I48">
        <v>39776</v>
      </c>
      <c r="J48" t="str">
        <f t="shared" si="1"/>
        <v>no</v>
      </c>
      <c r="K48" t="str">
        <f t="shared" si="2"/>
        <v>yes</v>
      </c>
      <c r="L48" t="s">
        <v>39</v>
      </c>
      <c r="M48" t="s">
        <v>40</v>
      </c>
      <c r="N48" t="s">
        <v>41</v>
      </c>
      <c r="O48" t="s">
        <v>42</v>
      </c>
      <c r="P48" t="s">
        <v>552</v>
      </c>
      <c r="Q48" t="s">
        <v>44</v>
      </c>
      <c r="R48" t="s">
        <v>553</v>
      </c>
      <c r="S48" t="s">
        <v>46</v>
      </c>
      <c r="T48" t="s">
        <v>554</v>
      </c>
      <c r="U48" t="s">
        <v>70</v>
      </c>
      <c r="V48" t="s">
        <v>555</v>
      </c>
      <c r="W48" t="s">
        <v>556</v>
      </c>
      <c r="X48" t="s">
        <v>557</v>
      </c>
      <c r="Y48" t="s">
        <v>558</v>
      </c>
      <c r="Z48">
        <v>39776</v>
      </c>
      <c r="AA48" t="s">
        <v>559</v>
      </c>
      <c r="AB48" t="s">
        <v>560</v>
      </c>
      <c r="AC48" t="s">
        <v>111</v>
      </c>
      <c r="AD48" t="s">
        <v>561</v>
      </c>
      <c r="AE48" t="s">
        <v>547</v>
      </c>
      <c r="AF48" t="s">
        <v>562</v>
      </c>
      <c r="AG48" t="s">
        <v>547</v>
      </c>
      <c r="AH48" t="s">
        <v>57</v>
      </c>
      <c r="AI48" t="s">
        <v>58</v>
      </c>
      <c r="AJ48" t="s">
        <v>563</v>
      </c>
      <c r="AK48" t="s">
        <v>547</v>
      </c>
      <c r="AL48" t="s">
        <v>50</v>
      </c>
      <c r="AM48" t="s">
        <v>50</v>
      </c>
      <c r="AN48" t="s">
        <v>550</v>
      </c>
      <c r="AO48" t="s">
        <v>551</v>
      </c>
    </row>
    <row r="49" spans="1:41" x14ac:dyDescent="0.25">
      <c r="A49" t="s">
        <v>539</v>
      </c>
      <c r="B49" t="s">
        <v>540</v>
      </c>
      <c r="C49">
        <v>42</v>
      </c>
      <c r="D49">
        <v>43</v>
      </c>
      <c r="E49">
        <v>40608</v>
      </c>
      <c r="F49">
        <v>39850</v>
      </c>
      <c r="G49">
        <f t="shared" si="0"/>
        <v>759</v>
      </c>
      <c r="H49" t="s">
        <v>132</v>
      </c>
      <c r="I49">
        <v>40608</v>
      </c>
      <c r="J49" t="str">
        <f t="shared" si="1"/>
        <v>no</v>
      </c>
      <c r="K49" t="str">
        <f t="shared" si="2"/>
        <v>yes</v>
      </c>
      <c r="L49" t="s">
        <v>39</v>
      </c>
      <c r="M49" t="s">
        <v>40</v>
      </c>
      <c r="N49" t="s">
        <v>41</v>
      </c>
      <c r="O49" t="s">
        <v>42</v>
      </c>
      <c r="P49" t="s">
        <v>564</v>
      </c>
      <c r="Q49" t="s">
        <v>44</v>
      </c>
      <c r="R49" t="s">
        <v>565</v>
      </c>
      <c r="S49" t="s">
        <v>46</v>
      </c>
      <c r="T49" t="s">
        <v>566</v>
      </c>
      <c r="U49" t="s">
        <v>70</v>
      </c>
      <c r="V49" t="s">
        <v>567</v>
      </c>
      <c r="W49" t="s">
        <v>568</v>
      </c>
      <c r="X49" t="s">
        <v>569</v>
      </c>
      <c r="Y49" t="s">
        <v>570</v>
      </c>
      <c r="Z49">
        <v>40608</v>
      </c>
      <c r="AA49" t="s">
        <v>125</v>
      </c>
      <c r="AB49" t="s">
        <v>571</v>
      </c>
      <c r="AC49" t="s">
        <v>111</v>
      </c>
      <c r="AD49" t="s">
        <v>572</v>
      </c>
      <c r="AE49" t="s">
        <v>97</v>
      </c>
      <c r="AF49" t="s">
        <v>365</v>
      </c>
      <c r="AG49" t="s">
        <v>97</v>
      </c>
      <c r="AH49" t="s">
        <v>57</v>
      </c>
      <c r="AI49" t="s">
        <v>58</v>
      </c>
      <c r="AJ49" t="s">
        <v>99</v>
      </c>
      <c r="AK49" t="s">
        <v>97</v>
      </c>
      <c r="AL49" t="s">
        <v>50</v>
      </c>
      <c r="AM49" t="s">
        <v>50</v>
      </c>
      <c r="AN49" t="s">
        <v>100</v>
      </c>
      <c r="AO49" t="s">
        <v>97</v>
      </c>
    </row>
    <row r="50" spans="1:41" x14ac:dyDescent="0.25">
      <c r="A50" t="s">
        <v>253</v>
      </c>
      <c r="B50" t="s">
        <v>390</v>
      </c>
      <c r="C50">
        <v>43</v>
      </c>
      <c r="D50">
        <v>44</v>
      </c>
      <c r="E50">
        <v>40736</v>
      </c>
      <c r="F50">
        <v>42472</v>
      </c>
      <c r="G50">
        <f t="shared" si="0"/>
        <v>1737</v>
      </c>
      <c r="H50" t="s">
        <v>38</v>
      </c>
      <c r="I50">
        <v>40736</v>
      </c>
      <c r="J50" t="str">
        <f t="shared" si="1"/>
        <v>no</v>
      </c>
      <c r="K50" t="str">
        <f t="shared" si="2"/>
        <v>yes</v>
      </c>
      <c r="L50" t="s">
        <v>39</v>
      </c>
      <c r="M50" t="s">
        <v>40</v>
      </c>
      <c r="N50" t="s">
        <v>41</v>
      </c>
      <c r="O50" t="s">
        <v>42</v>
      </c>
      <c r="P50" t="s">
        <v>573</v>
      </c>
      <c r="Q50" t="s">
        <v>44</v>
      </c>
      <c r="R50" t="s">
        <v>574</v>
      </c>
      <c r="S50" t="s">
        <v>46</v>
      </c>
      <c r="T50" t="s">
        <v>575</v>
      </c>
      <c r="U50" t="s">
        <v>70</v>
      </c>
      <c r="V50" t="s">
        <v>567</v>
      </c>
      <c r="W50" t="s">
        <v>568</v>
      </c>
      <c r="X50" t="s">
        <v>569</v>
      </c>
      <c r="Y50" t="s">
        <v>570</v>
      </c>
      <c r="Z50">
        <v>40736</v>
      </c>
      <c r="AA50" t="s">
        <v>125</v>
      </c>
      <c r="AB50" t="s">
        <v>576</v>
      </c>
      <c r="AC50" t="s">
        <v>111</v>
      </c>
      <c r="AD50" t="s">
        <v>577</v>
      </c>
      <c r="AE50" t="s">
        <v>578</v>
      </c>
      <c r="AF50" t="s">
        <v>579</v>
      </c>
      <c r="AG50" t="s">
        <v>580</v>
      </c>
      <c r="AH50" t="s">
        <v>231</v>
      </c>
      <c r="AI50" t="s">
        <v>58</v>
      </c>
      <c r="AJ50" t="s">
        <v>581</v>
      </c>
      <c r="AK50" t="s">
        <v>582</v>
      </c>
      <c r="AL50" t="s">
        <v>583</v>
      </c>
      <c r="AM50" t="s">
        <v>580</v>
      </c>
      <c r="AN50" t="s">
        <v>61</v>
      </c>
      <c r="AO50" t="s">
        <v>580</v>
      </c>
    </row>
    <row r="51" spans="1:41" x14ac:dyDescent="0.25">
      <c r="A51" t="s">
        <v>253</v>
      </c>
      <c r="B51" t="s">
        <v>390</v>
      </c>
      <c r="C51">
        <v>44</v>
      </c>
      <c r="D51">
        <v>45</v>
      </c>
      <c r="E51">
        <v>42469</v>
      </c>
      <c r="F51">
        <v>43803</v>
      </c>
      <c r="G51">
        <f t="shared" si="0"/>
        <v>1335</v>
      </c>
      <c r="H51" t="s">
        <v>38</v>
      </c>
      <c r="I51">
        <v>42469</v>
      </c>
      <c r="J51" t="str">
        <f t="shared" si="1"/>
        <v>no</v>
      </c>
      <c r="K51" t="str">
        <f t="shared" si="2"/>
        <v>yes</v>
      </c>
      <c r="L51" t="s">
        <v>39</v>
      </c>
      <c r="M51" t="s">
        <v>40</v>
      </c>
      <c r="N51" t="s">
        <v>41</v>
      </c>
      <c r="O51" t="s">
        <v>42</v>
      </c>
      <c r="P51" t="s">
        <v>584</v>
      </c>
      <c r="Q51" t="s">
        <v>44</v>
      </c>
      <c r="R51" t="s">
        <v>585</v>
      </c>
      <c r="S51" t="s">
        <v>46</v>
      </c>
      <c r="T51" t="s">
        <v>586</v>
      </c>
      <c r="U51" t="s">
        <v>70</v>
      </c>
      <c r="V51" t="s">
        <v>587</v>
      </c>
      <c r="W51" t="s">
        <v>308</v>
      </c>
      <c r="X51" t="s">
        <v>309</v>
      </c>
      <c r="Y51" t="s">
        <v>50</v>
      </c>
      <c r="Z51">
        <v>42469</v>
      </c>
      <c r="AA51" t="s">
        <v>125</v>
      </c>
      <c r="AB51" t="s">
        <v>588</v>
      </c>
      <c r="AC51" t="s">
        <v>53</v>
      </c>
      <c r="AD51" t="s">
        <v>589</v>
      </c>
      <c r="AE51" t="s">
        <v>590</v>
      </c>
      <c r="AF51" t="s">
        <v>591</v>
      </c>
      <c r="AG51" t="s">
        <v>580</v>
      </c>
      <c r="AH51" t="s">
        <v>231</v>
      </c>
      <c r="AI51" t="s">
        <v>58</v>
      </c>
      <c r="AJ51" t="s">
        <v>592</v>
      </c>
      <c r="AK51" t="s">
        <v>582</v>
      </c>
      <c r="AL51" t="s">
        <v>593</v>
      </c>
      <c r="AM51" t="s">
        <v>590</v>
      </c>
      <c r="AN51" t="s">
        <v>61</v>
      </c>
      <c r="AO51" t="s">
        <v>590</v>
      </c>
    </row>
    <row r="52" spans="1:41" x14ac:dyDescent="0.25">
      <c r="A52" t="s">
        <v>253</v>
      </c>
      <c r="B52" t="s">
        <v>390</v>
      </c>
      <c r="C52">
        <v>45</v>
      </c>
      <c r="D52">
        <v>46</v>
      </c>
      <c r="E52">
        <v>44507</v>
      </c>
      <c r="F52">
        <v>43893</v>
      </c>
      <c r="G52">
        <f t="shared" si="0"/>
        <v>615</v>
      </c>
      <c r="H52" t="s">
        <v>132</v>
      </c>
      <c r="I52">
        <v>44507</v>
      </c>
      <c r="J52" t="str">
        <f t="shared" si="1"/>
        <v>no</v>
      </c>
      <c r="K52" t="str">
        <f t="shared" si="2"/>
        <v>yes</v>
      </c>
      <c r="L52" t="s">
        <v>39</v>
      </c>
      <c r="M52" t="s">
        <v>40</v>
      </c>
      <c r="N52" t="s">
        <v>41</v>
      </c>
      <c r="O52" t="s">
        <v>42</v>
      </c>
      <c r="P52" t="s">
        <v>594</v>
      </c>
      <c r="Q52" t="s">
        <v>44</v>
      </c>
      <c r="R52" t="s">
        <v>595</v>
      </c>
      <c r="S52" t="s">
        <v>46</v>
      </c>
      <c r="T52" t="s">
        <v>596</v>
      </c>
      <c r="U52" t="s">
        <v>70</v>
      </c>
      <c r="V52" t="s">
        <v>597</v>
      </c>
      <c r="W52" t="s">
        <v>598</v>
      </c>
      <c r="X52" t="s">
        <v>599</v>
      </c>
      <c r="Y52" t="s">
        <v>50</v>
      </c>
      <c r="Z52">
        <v>44507</v>
      </c>
      <c r="AA52" t="s">
        <v>125</v>
      </c>
      <c r="AB52" t="s">
        <v>600</v>
      </c>
      <c r="AC52" t="s">
        <v>111</v>
      </c>
      <c r="AD52" t="s">
        <v>601</v>
      </c>
      <c r="AE52" t="s">
        <v>97</v>
      </c>
      <c r="AF52" t="s">
        <v>388</v>
      </c>
      <c r="AG52" t="s">
        <v>97</v>
      </c>
      <c r="AH52" t="s">
        <v>57</v>
      </c>
      <c r="AI52" t="s">
        <v>58</v>
      </c>
      <c r="AJ52" t="s">
        <v>99</v>
      </c>
      <c r="AK52" t="s">
        <v>97</v>
      </c>
      <c r="AL52" t="s">
        <v>50</v>
      </c>
      <c r="AM52" t="s">
        <v>50</v>
      </c>
      <c r="AN52" t="s">
        <v>100</v>
      </c>
      <c r="AO52" t="s">
        <v>97</v>
      </c>
    </row>
    <row r="53" spans="1:41" x14ac:dyDescent="0.25">
      <c r="A53" t="s">
        <v>36</v>
      </c>
      <c r="B53" t="s">
        <v>488</v>
      </c>
      <c r="C53">
        <v>46</v>
      </c>
      <c r="D53">
        <v>47</v>
      </c>
      <c r="E53">
        <v>45887</v>
      </c>
      <c r="F53">
        <v>44547</v>
      </c>
      <c r="G53">
        <f t="shared" si="0"/>
        <v>1341</v>
      </c>
      <c r="H53" t="s">
        <v>132</v>
      </c>
      <c r="I53">
        <v>45887</v>
      </c>
      <c r="J53" t="str">
        <f t="shared" si="1"/>
        <v>no</v>
      </c>
      <c r="K53" t="str">
        <f t="shared" si="2"/>
        <v>yes</v>
      </c>
      <c r="L53" t="s">
        <v>39</v>
      </c>
      <c r="M53" t="s">
        <v>40</v>
      </c>
      <c r="N53" t="s">
        <v>41</v>
      </c>
      <c r="O53" t="s">
        <v>42</v>
      </c>
      <c r="P53" t="s">
        <v>602</v>
      </c>
      <c r="Q53" t="s">
        <v>44</v>
      </c>
      <c r="R53" t="s">
        <v>603</v>
      </c>
      <c r="S53" t="s">
        <v>604</v>
      </c>
      <c r="T53" t="s">
        <v>605</v>
      </c>
      <c r="U53" t="s">
        <v>70</v>
      </c>
      <c r="V53" t="s">
        <v>606</v>
      </c>
      <c r="W53" t="s">
        <v>224</v>
      </c>
      <c r="X53" t="s">
        <v>225</v>
      </c>
      <c r="Y53" t="s">
        <v>50</v>
      </c>
      <c r="Z53">
        <v>45887</v>
      </c>
      <c r="AA53" t="s">
        <v>516</v>
      </c>
      <c r="AB53" t="s">
        <v>607</v>
      </c>
      <c r="AC53" t="s">
        <v>111</v>
      </c>
      <c r="AD53" t="s">
        <v>608</v>
      </c>
      <c r="AE53" t="s">
        <v>609</v>
      </c>
      <c r="AF53" t="s">
        <v>365</v>
      </c>
      <c r="AG53" t="s">
        <v>97</v>
      </c>
      <c r="AH53" t="s">
        <v>57</v>
      </c>
      <c r="AI53" t="s">
        <v>58</v>
      </c>
      <c r="AJ53" t="s">
        <v>610</v>
      </c>
      <c r="AK53" t="s">
        <v>611</v>
      </c>
      <c r="AL53" t="s">
        <v>50</v>
      </c>
      <c r="AM53" t="s">
        <v>50</v>
      </c>
      <c r="AN53" t="s">
        <v>550</v>
      </c>
      <c r="AO53" t="s">
        <v>609</v>
      </c>
    </row>
    <row r="54" spans="1:41" x14ac:dyDescent="0.25">
      <c r="A54" t="s">
        <v>36</v>
      </c>
      <c r="B54" t="s">
        <v>488</v>
      </c>
      <c r="C54">
        <v>47</v>
      </c>
      <c r="D54">
        <v>48</v>
      </c>
      <c r="E54">
        <v>47599</v>
      </c>
      <c r="F54">
        <v>45887</v>
      </c>
      <c r="G54">
        <f t="shared" si="0"/>
        <v>1713</v>
      </c>
      <c r="H54" t="s">
        <v>132</v>
      </c>
      <c r="I54">
        <v>47599</v>
      </c>
      <c r="J54" t="str">
        <f>IF(E54=I54, "no", "YES")</f>
        <v>no</v>
      </c>
      <c r="K54" t="str">
        <f t="shared" si="2"/>
        <v>yes</v>
      </c>
      <c r="L54" t="s">
        <v>39</v>
      </c>
      <c r="M54" t="s">
        <v>40</v>
      </c>
      <c r="N54" t="s">
        <v>41</v>
      </c>
      <c r="O54" t="s">
        <v>42</v>
      </c>
      <c r="P54" t="s">
        <v>612</v>
      </c>
      <c r="Q54" t="s">
        <v>44</v>
      </c>
      <c r="R54" t="s">
        <v>613</v>
      </c>
      <c r="S54" t="s">
        <v>46</v>
      </c>
      <c r="T54" t="s">
        <v>614</v>
      </c>
      <c r="U54" t="s">
        <v>70</v>
      </c>
      <c r="V54" t="s">
        <v>615</v>
      </c>
      <c r="W54" t="s">
        <v>616</v>
      </c>
      <c r="X54" t="s">
        <v>617</v>
      </c>
      <c r="Y54" t="s">
        <v>141</v>
      </c>
      <c r="Z54">
        <v>47599</v>
      </c>
      <c r="AA54" t="s">
        <v>125</v>
      </c>
      <c r="AB54" t="s">
        <v>618</v>
      </c>
      <c r="AC54" t="s">
        <v>111</v>
      </c>
      <c r="AD54" t="s">
        <v>619</v>
      </c>
      <c r="AE54" t="s">
        <v>620</v>
      </c>
      <c r="AF54" t="s">
        <v>621</v>
      </c>
      <c r="AG54" t="s">
        <v>620</v>
      </c>
      <c r="AH54" t="s">
        <v>57</v>
      </c>
      <c r="AI54" t="s">
        <v>58</v>
      </c>
      <c r="AJ54" t="s">
        <v>622</v>
      </c>
      <c r="AK54" t="s">
        <v>620</v>
      </c>
      <c r="AL54" t="s">
        <v>623</v>
      </c>
      <c r="AM54" t="s">
        <v>620</v>
      </c>
      <c r="AN54" t="s">
        <v>624</v>
      </c>
      <c r="AO54" t="s">
        <v>620</v>
      </c>
    </row>
    <row r="55" spans="1:41" x14ac:dyDescent="0.25">
      <c r="A55" t="s">
        <v>36</v>
      </c>
      <c r="B55" t="s">
        <v>488</v>
      </c>
      <c r="C55">
        <v>48</v>
      </c>
      <c r="D55">
        <v>49</v>
      </c>
      <c r="E55">
        <v>47962</v>
      </c>
      <c r="F55">
        <v>47729</v>
      </c>
      <c r="G55">
        <f t="shared" si="0"/>
        <v>234</v>
      </c>
      <c r="H55" t="s">
        <v>132</v>
      </c>
      <c r="I55">
        <v>47962</v>
      </c>
      <c r="J55" t="str">
        <f t="shared" si="1"/>
        <v>no</v>
      </c>
      <c r="K55" t="str">
        <f t="shared" si="2"/>
        <v>yes</v>
      </c>
      <c r="L55" t="s">
        <v>39</v>
      </c>
      <c r="M55" t="s">
        <v>40</v>
      </c>
      <c r="N55" t="s">
        <v>625</v>
      </c>
      <c r="O55" t="s">
        <v>148</v>
      </c>
      <c r="P55" t="s">
        <v>626</v>
      </c>
      <c r="Q55" t="s">
        <v>44</v>
      </c>
      <c r="R55" t="s">
        <v>627</v>
      </c>
      <c r="S55" t="s">
        <v>46</v>
      </c>
      <c r="T55" t="s">
        <v>628</v>
      </c>
      <c r="U55" t="s">
        <v>48</v>
      </c>
      <c r="V55" t="s">
        <v>629</v>
      </c>
      <c r="W55" t="s">
        <v>308</v>
      </c>
      <c r="X55" t="s">
        <v>309</v>
      </c>
      <c r="Y55" t="s">
        <v>50</v>
      </c>
      <c r="Z55">
        <v>47962</v>
      </c>
      <c r="AA55" t="s">
        <v>385</v>
      </c>
      <c r="AB55" t="s">
        <v>630</v>
      </c>
      <c r="AC55" t="s">
        <v>111</v>
      </c>
      <c r="AD55" t="s">
        <v>631</v>
      </c>
      <c r="AE55" t="s">
        <v>97</v>
      </c>
      <c r="AF55" t="s">
        <v>365</v>
      </c>
      <c r="AG55" t="s">
        <v>97</v>
      </c>
      <c r="AH55" t="s">
        <v>57</v>
      </c>
      <c r="AI55" t="s">
        <v>58</v>
      </c>
      <c r="AJ55" t="s">
        <v>99</v>
      </c>
      <c r="AK55" t="s">
        <v>97</v>
      </c>
      <c r="AL55" t="s">
        <v>50</v>
      </c>
      <c r="AM55" t="s">
        <v>50</v>
      </c>
      <c r="AN55" t="s">
        <v>100</v>
      </c>
      <c r="AO55" t="s">
        <v>97</v>
      </c>
    </row>
    <row r="56" spans="1:41" x14ac:dyDescent="0.25">
      <c r="A56" t="s">
        <v>539</v>
      </c>
      <c r="B56" t="s">
        <v>540</v>
      </c>
      <c r="C56">
        <v>49</v>
      </c>
      <c r="D56">
        <v>50</v>
      </c>
      <c r="E56">
        <v>48357</v>
      </c>
      <c r="F56">
        <v>47959</v>
      </c>
      <c r="G56">
        <f t="shared" si="0"/>
        <v>399</v>
      </c>
      <c r="H56" t="s">
        <v>132</v>
      </c>
      <c r="I56">
        <v>48357</v>
      </c>
      <c r="J56" t="str">
        <f t="shared" si="1"/>
        <v>no</v>
      </c>
      <c r="K56" t="str">
        <f t="shared" si="2"/>
        <v>yes</v>
      </c>
      <c r="L56" t="s">
        <v>39</v>
      </c>
      <c r="M56" t="s">
        <v>40</v>
      </c>
      <c r="N56" t="s">
        <v>41</v>
      </c>
      <c r="O56" t="s">
        <v>42</v>
      </c>
      <c r="P56" t="s">
        <v>632</v>
      </c>
      <c r="Q56" t="s">
        <v>44</v>
      </c>
      <c r="R56" t="s">
        <v>633</v>
      </c>
      <c r="S56" t="s">
        <v>46</v>
      </c>
      <c r="T56" t="s">
        <v>634</v>
      </c>
      <c r="U56" t="s">
        <v>70</v>
      </c>
      <c r="V56" t="s">
        <v>635</v>
      </c>
      <c r="W56" t="s">
        <v>308</v>
      </c>
      <c r="X56" t="s">
        <v>309</v>
      </c>
      <c r="Y56" t="s">
        <v>50</v>
      </c>
      <c r="Z56">
        <v>48357</v>
      </c>
      <c r="AA56" t="s">
        <v>125</v>
      </c>
      <c r="AB56" t="s">
        <v>636</v>
      </c>
      <c r="AC56" t="s">
        <v>111</v>
      </c>
      <c r="AD56" t="s">
        <v>637</v>
      </c>
      <c r="AE56" t="s">
        <v>97</v>
      </c>
      <c r="AF56" t="s">
        <v>365</v>
      </c>
      <c r="AG56" t="s">
        <v>97</v>
      </c>
      <c r="AH56" t="s">
        <v>436</v>
      </c>
      <c r="AI56" t="s">
        <v>58</v>
      </c>
      <c r="AJ56" t="s">
        <v>99</v>
      </c>
      <c r="AK56" t="s">
        <v>97</v>
      </c>
      <c r="AL56" t="s">
        <v>50</v>
      </c>
      <c r="AM56" t="s">
        <v>50</v>
      </c>
      <c r="AN56" t="s">
        <v>100</v>
      </c>
      <c r="AO56" t="s">
        <v>97</v>
      </c>
    </row>
    <row r="57" spans="1:41" x14ac:dyDescent="0.25">
      <c r="A57" t="s">
        <v>539</v>
      </c>
      <c r="B57" t="s">
        <v>540</v>
      </c>
      <c r="C57">
        <v>50</v>
      </c>
      <c r="D57">
        <v>51</v>
      </c>
      <c r="E57">
        <v>48815</v>
      </c>
      <c r="F57">
        <v>48354</v>
      </c>
      <c r="G57">
        <f t="shared" si="0"/>
        <v>462</v>
      </c>
      <c r="H57" t="s">
        <v>132</v>
      </c>
      <c r="I57">
        <v>48815</v>
      </c>
      <c r="J57" t="str">
        <f t="shared" si="1"/>
        <v>no</v>
      </c>
      <c r="K57" t="str">
        <f t="shared" si="2"/>
        <v>yes</v>
      </c>
      <c r="L57" t="s">
        <v>39</v>
      </c>
      <c r="M57" t="s">
        <v>40</v>
      </c>
      <c r="N57" t="s">
        <v>41</v>
      </c>
      <c r="O57" t="s">
        <v>42</v>
      </c>
      <c r="P57" t="s">
        <v>638</v>
      </c>
      <c r="Q57" t="s">
        <v>44</v>
      </c>
      <c r="R57" t="s">
        <v>639</v>
      </c>
      <c r="S57" t="s">
        <v>46</v>
      </c>
      <c r="T57" t="s">
        <v>640</v>
      </c>
      <c r="U57" t="s">
        <v>70</v>
      </c>
      <c r="V57" t="s">
        <v>641</v>
      </c>
      <c r="W57" t="s">
        <v>642</v>
      </c>
      <c r="X57" t="s">
        <v>643</v>
      </c>
      <c r="Y57" t="s">
        <v>50</v>
      </c>
      <c r="Z57">
        <v>48815</v>
      </c>
      <c r="AA57" t="s">
        <v>125</v>
      </c>
      <c r="AB57" t="s">
        <v>644</v>
      </c>
      <c r="AC57" t="s">
        <v>111</v>
      </c>
      <c r="AD57" t="s">
        <v>645</v>
      </c>
      <c r="AE57" t="s">
        <v>97</v>
      </c>
      <c r="AF57" t="s">
        <v>477</v>
      </c>
      <c r="AG57" t="s">
        <v>97</v>
      </c>
      <c r="AH57" t="s">
        <v>57</v>
      </c>
      <c r="AI57" t="s">
        <v>58</v>
      </c>
      <c r="AJ57" t="s">
        <v>99</v>
      </c>
      <c r="AK57" t="s">
        <v>97</v>
      </c>
      <c r="AL57" t="s">
        <v>50</v>
      </c>
      <c r="AM57" t="s">
        <v>50</v>
      </c>
      <c r="AN57" t="s">
        <v>100</v>
      </c>
      <c r="AO57" t="s">
        <v>97</v>
      </c>
    </row>
    <row r="58" spans="1:41" x14ac:dyDescent="0.25">
      <c r="A58" t="s">
        <v>539</v>
      </c>
      <c r="B58" t="s">
        <v>540</v>
      </c>
      <c r="C58">
        <v>51</v>
      </c>
      <c r="D58">
        <v>52</v>
      </c>
      <c r="E58">
        <v>51571</v>
      </c>
      <c r="F58">
        <v>48851</v>
      </c>
      <c r="G58">
        <f t="shared" si="0"/>
        <v>2721</v>
      </c>
      <c r="H58" t="s">
        <v>132</v>
      </c>
      <c r="I58">
        <v>51571</v>
      </c>
      <c r="J58" t="str">
        <f t="shared" si="1"/>
        <v>no</v>
      </c>
      <c r="K58" t="str">
        <f t="shared" si="2"/>
        <v>yes</v>
      </c>
      <c r="L58" t="s">
        <v>39</v>
      </c>
      <c r="M58" t="s">
        <v>40</v>
      </c>
      <c r="N58" t="s">
        <v>41</v>
      </c>
      <c r="O58" t="s">
        <v>42</v>
      </c>
      <c r="P58" t="s">
        <v>646</v>
      </c>
      <c r="Q58" t="s">
        <v>44</v>
      </c>
      <c r="R58" t="s">
        <v>647</v>
      </c>
      <c r="S58" t="s">
        <v>46</v>
      </c>
      <c r="T58" t="s">
        <v>648</v>
      </c>
      <c r="U58" t="s">
        <v>48</v>
      </c>
      <c r="V58" t="s">
        <v>649</v>
      </c>
      <c r="W58" t="s">
        <v>650</v>
      </c>
      <c r="X58" t="s">
        <v>651</v>
      </c>
      <c r="Y58" t="s">
        <v>50</v>
      </c>
      <c r="Z58">
        <v>51571</v>
      </c>
      <c r="AA58" t="s">
        <v>385</v>
      </c>
      <c r="AB58" t="s">
        <v>652</v>
      </c>
      <c r="AC58" t="s">
        <v>111</v>
      </c>
      <c r="AD58" t="s">
        <v>653</v>
      </c>
      <c r="AE58" t="s">
        <v>654</v>
      </c>
      <c r="AF58" t="s">
        <v>655</v>
      </c>
      <c r="AG58" t="s">
        <v>654</v>
      </c>
      <c r="AH58" t="s">
        <v>57</v>
      </c>
      <c r="AI58" t="s">
        <v>58</v>
      </c>
      <c r="AJ58" t="s">
        <v>99</v>
      </c>
      <c r="AK58" t="s">
        <v>97</v>
      </c>
      <c r="AL58" t="s">
        <v>50</v>
      </c>
      <c r="AM58" t="s">
        <v>50</v>
      </c>
      <c r="AN58" t="s">
        <v>656</v>
      </c>
      <c r="AO58" t="s">
        <v>654</v>
      </c>
    </row>
    <row r="59" spans="1:41" x14ac:dyDescent="0.25">
      <c r="A59" t="s">
        <v>427</v>
      </c>
      <c r="B59" t="s">
        <v>64</v>
      </c>
      <c r="C59">
        <f>C58+1</f>
        <v>52</v>
      </c>
      <c r="D59">
        <v>53</v>
      </c>
      <c r="E59">
        <v>52350</v>
      </c>
      <c r="F59">
        <v>51604</v>
      </c>
      <c r="G59">
        <f t="shared" si="0"/>
        <v>747</v>
      </c>
      <c r="H59" t="s">
        <v>132</v>
      </c>
      <c r="I59">
        <v>52350</v>
      </c>
      <c r="J59" t="str">
        <f t="shared" si="1"/>
        <v>no</v>
      </c>
      <c r="K59" t="str">
        <f t="shared" si="2"/>
        <v>yes</v>
      </c>
      <c r="L59" t="s">
        <v>39</v>
      </c>
      <c r="M59" t="s">
        <v>40</v>
      </c>
      <c r="N59" t="s">
        <v>41</v>
      </c>
      <c r="O59" t="s">
        <v>42</v>
      </c>
      <c r="P59" t="s">
        <v>657</v>
      </c>
      <c r="Q59" t="s">
        <v>44</v>
      </c>
      <c r="R59" t="s">
        <v>658</v>
      </c>
      <c r="S59" t="s">
        <v>46</v>
      </c>
      <c r="T59" t="s">
        <v>659</v>
      </c>
      <c r="U59" t="s">
        <v>70</v>
      </c>
      <c r="V59" t="s">
        <v>660</v>
      </c>
      <c r="W59" t="s">
        <v>308</v>
      </c>
      <c r="X59" t="s">
        <v>309</v>
      </c>
      <c r="Y59" t="s">
        <v>50</v>
      </c>
      <c r="Z59">
        <v>52350</v>
      </c>
      <c r="AA59" t="s">
        <v>125</v>
      </c>
      <c r="AB59" t="s">
        <v>661</v>
      </c>
      <c r="AC59" t="s">
        <v>111</v>
      </c>
      <c r="AD59" t="s">
        <v>662</v>
      </c>
      <c r="AE59" t="s">
        <v>97</v>
      </c>
      <c r="AF59" t="s">
        <v>663</v>
      </c>
      <c r="AG59" t="s">
        <v>97</v>
      </c>
      <c r="AH59" s="44" t="s">
        <v>57</v>
      </c>
      <c r="AI59" t="s">
        <v>58</v>
      </c>
      <c r="AJ59" t="s">
        <v>99</v>
      </c>
      <c r="AK59" t="s">
        <v>97</v>
      </c>
      <c r="AL59" t="s">
        <v>50</v>
      </c>
      <c r="AM59" t="s">
        <v>50</v>
      </c>
      <c r="AN59" t="s">
        <v>100</v>
      </c>
      <c r="AO59" t="s">
        <v>97</v>
      </c>
    </row>
    <row r="60" spans="1:41" x14ac:dyDescent="0.25">
      <c r="A60" t="s">
        <v>427</v>
      </c>
      <c r="B60" t="s">
        <v>64</v>
      </c>
      <c r="C60">
        <f t="shared" ref="C60:C104" si="3">C59+1</f>
        <v>53</v>
      </c>
      <c r="D60">
        <v>54</v>
      </c>
      <c r="E60">
        <v>54170</v>
      </c>
      <c r="F60">
        <v>52347</v>
      </c>
      <c r="G60">
        <f t="shared" si="0"/>
        <v>1824</v>
      </c>
      <c r="H60" t="s">
        <v>132</v>
      </c>
      <c r="I60">
        <v>54119</v>
      </c>
      <c r="J60" t="str">
        <f t="shared" si="1"/>
        <v>YES</v>
      </c>
      <c r="K60" t="str">
        <f t="shared" si="2"/>
        <v>yes</v>
      </c>
      <c r="L60" s="45" t="s">
        <v>39</v>
      </c>
      <c r="M60" s="45" t="s">
        <v>40</v>
      </c>
      <c r="N60" t="s">
        <v>664</v>
      </c>
      <c r="O60" t="s">
        <v>665</v>
      </c>
      <c r="P60" t="s">
        <v>666</v>
      </c>
      <c r="Q60" t="s">
        <v>44</v>
      </c>
      <c r="R60" t="s">
        <v>667</v>
      </c>
      <c r="S60" t="s">
        <v>46</v>
      </c>
      <c r="T60" t="s">
        <v>668</v>
      </c>
      <c r="U60" t="s">
        <v>70</v>
      </c>
      <c r="V60" t="s">
        <v>669</v>
      </c>
      <c r="W60" t="s">
        <v>308</v>
      </c>
      <c r="X60" t="s">
        <v>309</v>
      </c>
      <c r="Y60" t="s">
        <v>50</v>
      </c>
      <c r="Z60">
        <v>54170</v>
      </c>
      <c r="AA60" t="s">
        <v>670</v>
      </c>
      <c r="AB60" t="s">
        <v>671</v>
      </c>
      <c r="AC60" t="s">
        <v>111</v>
      </c>
      <c r="AD60" t="s">
        <v>672</v>
      </c>
      <c r="AE60" t="s">
        <v>673</v>
      </c>
      <c r="AF60" t="s">
        <v>674</v>
      </c>
      <c r="AG60" t="s">
        <v>673</v>
      </c>
      <c r="AH60" t="s">
        <v>57</v>
      </c>
      <c r="AI60" t="s">
        <v>58</v>
      </c>
      <c r="AJ60" t="s">
        <v>675</v>
      </c>
      <c r="AK60" t="s">
        <v>676</v>
      </c>
      <c r="AL60" t="s">
        <v>677</v>
      </c>
      <c r="AM60" t="s">
        <v>676</v>
      </c>
      <c r="AN60" t="s">
        <v>61</v>
      </c>
      <c r="AO60" t="s">
        <v>676</v>
      </c>
    </row>
    <row r="61" spans="1:41" x14ac:dyDescent="0.25">
      <c r="A61" t="s">
        <v>427</v>
      </c>
      <c r="B61" t="s">
        <v>64</v>
      </c>
      <c r="C61">
        <f>C60+1</f>
        <v>54</v>
      </c>
      <c r="D61">
        <v>55</v>
      </c>
      <c r="E61">
        <v>54757</v>
      </c>
      <c r="F61">
        <v>54167</v>
      </c>
      <c r="G61">
        <f t="shared" si="0"/>
        <v>591</v>
      </c>
      <c r="H61" t="s">
        <v>132</v>
      </c>
      <c r="I61">
        <v>54757</v>
      </c>
      <c r="J61" t="str">
        <f t="shared" si="1"/>
        <v>no</v>
      </c>
      <c r="K61" t="str">
        <f t="shared" si="2"/>
        <v>yes</v>
      </c>
      <c r="L61" s="45" t="s">
        <v>39</v>
      </c>
      <c r="M61" t="s">
        <v>40</v>
      </c>
      <c r="N61" t="s">
        <v>41</v>
      </c>
      <c r="O61" t="s">
        <v>42</v>
      </c>
      <c r="P61" t="s">
        <v>678</v>
      </c>
      <c r="Q61" t="s">
        <v>44</v>
      </c>
      <c r="R61" t="s">
        <v>679</v>
      </c>
      <c r="S61" t="s">
        <v>46</v>
      </c>
      <c r="T61" t="s">
        <v>680</v>
      </c>
      <c r="U61" t="s">
        <v>70</v>
      </c>
      <c r="V61" t="s">
        <v>681</v>
      </c>
      <c r="W61" t="s">
        <v>308</v>
      </c>
      <c r="X61" t="s">
        <v>309</v>
      </c>
      <c r="Y61" t="s">
        <v>50</v>
      </c>
      <c r="Z61">
        <v>55506</v>
      </c>
      <c r="AA61" t="s">
        <v>125</v>
      </c>
      <c r="AB61" t="s">
        <v>682</v>
      </c>
      <c r="AC61" t="s">
        <v>683</v>
      </c>
      <c r="AD61" t="s">
        <v>684</v>
      </c>
      <c r="AE61" t="s">
        <v>97</v>
      </c>
      <c r="AF61" t="s">
        <v>674</v>
      </c>
      <c r="AG61" t="s">
        <v>97</v>
      </c>
      <c r="AH61" t="s">
        <v>57</v>
      </c>
      <c r="AI61" t="s">
        <v>58</v>
      </c>
      <c r="AJ61" t="s">
        <v>99</v>
      </c>
      <c r="AK61" t="s">
        <v>97</v>
      </c>
      <c r="AL61" t="s">
        <v>50</v>
      </c>
      <c r="AM61" t="s">
        <v>50</v>
      </c>
      <c r="AN61" t="s">
        <v>100</v>
      </c>
      <c r="AO61" t="s">
        <v>97</v>
      </c>
    </row>
    <row r="62" spans="1:41" x14ac:dyDescent="0.25">
      <c r="A62" t="s">
        <v>215</v>
      </c>
      <c r="B62" t="s">
        <v>216</v>
      </c>
      <c r="C62">
        <f t="shared" si="3"/>
        <v>55</v>
      </c>
      <c r="D62">
        <v>56</v>
      </c>
      <c r="E62">
        <v>55506</v>
      </c>
      <c r="F62">
        <v>54754</v>
      </c>
      <c r="G62">
        <f t="shared" si="0"/>
        <v>753</v>
      </c>
      <c r="H62" t="s">
        <v>132</v>
      </c>
      <c r="I62">
        <v>55506</v>
      </c>
      <c r="J62" t="str">
        <f t="shared" si="1"/>
        <v>no</v>
      </c>
      <c r="K62" t="str">
        <f t="shared" si="2"/>
        <v>yes</v>
      </c>
      <c r="L62" t="s">
        <v>39</v>
      </c>
      <c r="M62" t="s">
        <v>40</v>
      </c>
      <c r="N62" t="s">
        <v>41</v>
      </c>
      <c r="O62" t="s">
        <v>42</v>
      </c>
      <c r="P62" t="s">
        <v>685</v>
      </c>
      <c r="Q62" t="s">
        <v>44</v>
      </c>
      <c r="R62" t="s">
        <v>686</v>
      </c>
      <c r="S62" t="s">
        <v>46</v>
      </c>
      <c r="T62" t="s">
        <v>687</v>
      </c>
      <c r="U62" t="s">
        <v>688</v>
      </c>
      <c r="V62" t="s">
        <v>689</v>
      </c>
      <c r="W62" t="s">
        <v>308</v>
      </c>
      <c r="X62" t="s">
        <v>309</v>
      </c>
      <c r="Y62" t="s">
        <v>50</v>
      </c>
      <c r="Z62">
        <v>55506</v>
      </c>
      <c r="AA62" t="s">
        <v>125</v>
      </c>
      <c r="AB62" t="s">
        <v>690</v>
      </c>
      <c r="AC62" t="s">
        <v>683</v>
      </c>
      <c r="AD62" t="s">
        <v>691</v>
      </c>
      <c r="AE62" t="s">
        <v>97</v>
      </c>
      <c r="AF62" t="s">
        <v>692</v>
      </c>
      <c r="AG62" t="s">
        <v>97</v>
      </c>
      <c r="AH62" s="46" t="s">
        <v>57</v>
      </c>
      <c r="AI62" t="s">
        <v>58</v>
      </c>
      <c r="AJ62" t="s">
        <v>99</v>
      </c>
      <c r="AK62" t="s">
        <v>97</v>
      </c>
      <c r="AL62" t="s">
        <v>50</v>
      </c>
      <c r="AM62" t="s">
        <v>50</v>
      </c>
      <c r="AN62" t="s">
        <v>100</v>
      </c>
      <c r="AO62" t="s">
        <v>97</v>
      </c>
    </row>
    <row r="63" spans="1:41" x14ac:dyDescent="0.25">
      <c r="A63" t="s">
        <v>215</v>
      </c>
      <c r="B63" t="s">
        <v>216</v>
      </c>
      <c r="C63">
        <f t="shared" si="3"/>
        <v>56</v>
      </c>
      <c r="D63">
        <v>57</v>
      </c>
      <c r="E63">
        <v>55934</v>
      </c>
      <c r="F63">
        <v>55503</v>
      </c>
      <c r="G63">
        <f t="shared" si="0"/>
        <v>432</v>
      </c>
      <c r="H63" t="s">
        <v>132</v>
      </c>
      <c r="I63">
        <v>55934</v>
      </c>
      <c r="J63" t="str">
        <f t="shared" si="1"/>
        <v>no</v>
      </c>
      <c r="K63" t="str">
        <f t="shared" si="2"/>
        <v>yes</v>
      </c>
      <c r="L63" t="s">
        <v>39</v>
      </c>
      <c r="M63" t="s">
        <v>40</v>
      </c>
      <c r="N63" t="s">
        <v>41</v>
      </c>
      <c r="O63" t="s">
        <v>42</v>
      </c>
      <c r="P63" t="s">
        <v>693</v>
      </c>
      <c r="Q63" t="s">
        <v>694</v>
      </c>
      <c r="R63" t="s">
        <v>695</v>
      </c>
      <c r="S63" t="s">
        <v>696</v>
      </c>
      <c r="T63" t="s">
        <v>697</v>
      </c>
      <c r="U63" t="s">
        <v>70</v>
      </c>
      <c r="V63" t="s">
        <v>698</v>
      </c>
      <c r="W63" t="s">
        <v>699</v>
      </c>
      <c r="X63" t="s">
        <v>700</v>
      </c>
      <c r="Y63" t="s">
        <v>50</v>
      </c>
      <c r="Z63">
        <v>55934</v>
      </c>
      <c r="AA63" t="s">
        <v>125</v>
      </c>
      <c r="AB63" t="s">
        <v>701</v>
      </c>
      <c r="AC63" s="46" t="s">
        <v>702</v>
      </c>
      <c r="AD63" t="s">
        <v>703</v>
      </c>
      <c r="AE63" t="s">
        <v>97</v>
      </c>
      <c r="AF63" t="s">
        <v>692</v>
      </c>
      <c r="AG63" t="s">
        <v>97</v>
      </c>
      <c r="AH63" s="46" t="s">
        <v>57</v>
      </c>
      <c r="AI63" t="s">
        <v>58</v>
      </c>
      <c r="AJ63" t="s">
        <v>99</v>
      </c>
      <c r="AK63" t="s">
        <v>97</v>
      </c>
      <c r="AL63" t="s">
        <v>50</v>
      </c>
      <c r="AM63" t="s">
        <v>50</v>
      </c>
      <c r="AN63" t="s">
        <v>100</v>
      </c>
      <c r="AO63" t="s">
        <v>97</v>
      </c>
    </row>
    <row r="64" spans="1:41" x14ac:dyDescent="0.25">
      <c r="A64" t="s">
        <v>215</v>
      </c>
      <c r="B64" t="s">
        <v>216</v>
      </c>
      <c r="C64">
        <f t="shared" si="3"/>
        <v>57</v>
      </c>
      <c r="D64">
        <v>58</v>
      </c>
      <c r="E64">
        <v>56279</v>
      </c>
      <c r="F64">
        <v>55971</v>
      </c>
      <c r="G64">
        <f t="shared" si="0"/>
        <v>309</v>
      </c>
      <c r="H64" t="s">
        <v>132</v>
      </c>
      <c r="I64">
        <v>56279</v>
      </c>
      <c r="J64" t="str">
        <f t="shared" si="1"/>
        <v>no</v>
      </c>
      <c r="K64" t="str">
        <f t="shared" si="2"/>
        <v>yes</v>
      </c>
      <c r="L64" t="s">
        <v>39</v>
      </c>
      <c r="M64" t="s">
        <v>40</v>
      </c>
      <c r="N64" t="s">
        <v>41</v>
      </c>
      <c r="O64" t="s">
        <v>42</v>
      </c>
      <c r="P64" t="s">
        <v>704</v>
      </c>
      <c r="Q64" t="s">
        <v>694</v>
      </c>
      <c r="R64" t="s">
        <v>705</v>
      </c>
      <c r="S64" t="s">
        <v>696</v>
      </c>
      <c r="T64" t="s">
        <v>706</v>
      </c>
      <c r="U64" t="s">
        <v>688</v>
      </c>
      <c r="V64" t="s">
        <v>707</v>
      </c>
      <c r="W64" t="s">
        <v>308</v>
      </c>
      <c r="X64" t="s">
        <v>309</v>
      </c>
      <c r="Y64" t="s">
        <v>50</v>
      </c>
      <c r="Z64">
        <v>56279</v>
      </c>
      <c r="AA64" t="s">
        <v>125</v>
      </c>
      <c r="AB64" t="s">
        <v>708</v>
      </c>
      <c r="AC64" s="46" t="s">
        <v>702</v>
      </c>
      <c r="AD64" t="s">
        <v>709</v>
      </c>
      <c r="AE64" t="s">
        <v>97</v>
      </c>
      <c r="AF64" t="s">
        <v>692</v>
      </c>
      <c r="AG64" t="s">
        <v>97</v>
      </c>
      <c r="AH64" s="46" t="s">
        <v>57</v>
      </c>
      <c r="AI64" t="s">
        <v>58</v>
      </c>
      <c r="AJ64" t="s">
        <v>99</v>
      </c>
      <c r="AK64" t="s">
        <v>97</v>
      </c>
      <c r="AL64" t="s">
        <v>50</v>
      </c>
      <c r="AM64" t="s">
        <v>50</v>
      </c>
      <c r="AN64" t="s">
        <v>100</v>
      </c>
      <c r="AO64" t="s">
        <v>97</v>
      </c>
    </row>
    <row r="65" spans="1:41" x14ac:dyDescent="0.25">
      <c r="A65" t="s">
        <v>511</v>
      </c>
      <c r="B65" t="s">
        <v>254</v>
      </c>
      <c r="C65">
        <f t="shared" si="3"/>
        <v>58</v>
      </c>
      <c r="D65">
        <v>59</v>
      </c>
      <c r="E65" s="46">
        <v>56548</v>
      </c>
      <c r="F65" s="46">
        <v>56276</v>
      </c>
      <c r="G65">
        <f t="shared" si="0"/>
        <v>273</v>
      </c>
      <c r="H65" s="46" t="s">
        <v>132</v>
      </c>
      <c r="I65" s="46">
        <v>56548</v>
      </c>
      <c r="J65" t="str">
        <f t="shared" si="1"/>
        <v>no</v>
      </c>
      <c r="K65" s="46" t="s">
        <v>710</v>
      </c>
      <c r="L65" s="46" t="s">
        <v>39</v>
      </c>
      <c r="M65" s="46" t="s">
        <v>40</v>
      </c>
      <c r="N65" s="46" t="s">
        <v>41</v>
      </c>
      <c r="O65" s="46" t="s">
        <v>42</v>
      </c>
      <c r="P65" s="46" t="s">
        <v>711</v>
      </c>
      <c r="Q65" s="46" t="s">
        <v>44</v>
      </c>
      <c r="R65" s="46" t="s">
        <v>712</v>
      </c>
      <c r="S65" s="46" t="s">
        <v>46</v>
      </c>
      <c r="T65" t="s">
        <v>713</v>
      </c>
      <c r="U65" s="46" t="s">
        <v>48</v>
      </c>
      <c r="V65" s="46" t="s">
        <v>714</v>
      </c>
      <c r="W65" s="46" t="s">
        <v>715</v>
      </c>
      <c r="X65" s="46" t="s">
        <v>716</v>
      </c>
      <c r="Y65" s="47" t="s">
        <v>141</v>
      </c>
      <c r="Z65" s="46">
        <v>56548</v>
      </c>
      <c r="AA65" s="47" t="s">
        <v>717</v>
      </c>
      <c r="AB65" s="46" t="s">
        <v>718</v>
      </c>
      <c r="AC65" s="46" t="s">
        <v>702</v>
      </c>
      <c r="AD65" s="46" t="s">
        <v>719</v>
      </c>
      <c r="AE65" s="46" t="s">
        <v>97</v>
      </c>
      <c r="AF65" s="47" t="s">
        <v>720</v>
      </c>
      <c r="AG65" s="47" t="s">
        <v>97</v>
      </c>
      <c r="AH65" s="47" t="s">
        <v>436</v>
      </c>
      <c r="AI65" s="47" t="s">
        <v>58</v>
      </c>
      <c r="AJ65" s="47" t="s">
        <v>99</v>
      </c>
      <c r="AK65" s="47" t="s">
        <v>97</v>
      </c>
      <c r="AL65" s="47" t="s">
        <v>50</v>
      </c>
      <c r="AM65" s="47" t="s">
        <v>50</v>
      </c>
      <c r="AN65" s="46" t="s">
        <v>100</v>
      </c>
      <c r="AO65" s="46" t="s">
        <v>97</v>
      </c>
    </row>
    <row r="66" spans="1:41" x14ac:dyDescent="0.25">
      <c r="A66" t="s">
        <v>511</v>
      </c>
      <c r="B66" t="s">
        <v>254</v>
      </c>
      <c r="C66">
        <f t="shared" si="3"/>
        <v>59</v>
      </c>
      <c r="D66">
        <v>60</v>
      </c>
      <c r="E66" s="46">
        <v>56953</v>
      </c>
      <c r="F66" s="46">
        <v>56666</v>
      </c>
      <c r="G66">
        <f t="shared" si="0"/>
        <v>288</v>
      </c>
      <c r="H66" s="46" t="s">
        <v>132</v>
      </c>
      <c r="I66" s="46">
        <v>56953</v>
      </c>
      <c r="J66" t="str">
        <f t="shared" si="1"/>
        <v>no</v>
      </c>
      <c r="K66" s="46" t="s">
        <v>710</v>
      </c>
      <c r="L66" s="46" t="s">
        <v>39</v>
      </c>
      <c r="M66" s="46" t="s">
        <v>40</v>
      </c>
      <c r="N66" s="46" t="s">
        <v>41</v>
      </c>
      <c r="O66" s="46" t="s">
        <v>42</v>
      </c>
      <c r="P66" s="46" t="s">
        <v>721</v>
      </c>
      <c r="Q66" s="46" t="s">
        <v>44</v>
      </c>
      <c r="R66" s="46" t="s">
        <v>722</v>
      </c>
      <c r="S66" s="46" t="s">
        <v>46</v>
      </c>
      <c r="T66" t="s">
        <v>723</v>
      </c>
      <c r="U66" s="47" t="s">
        <v>70</v>
      </c>
      <c r="V66" s="46" t="s">
        <v>724</v>
      </c>
      <c r="W66" s="46" t="s">
        <v>725</v>
      </c>
      <c r="X66" s="46" t="s">
        <v>726</v>
      </c>
      <c r="Y66" s="47" t="s">
        <v>727</v>
      </c>
      <c r="Z66" s="46">
        <v>56953</v>
      </c>
      <c r="AA66" s="47" t="s">
        <v>125</v>
      </c>
      <c r="AB66" s="46" t="s">
        <v>728</v>
      </c>
      <c r="AC66" s="46" t="s">
        <v>111</v>
      </c>
      <c r="AD66" s="46" t="s">
        <v>729</v>
      </c>
      <c r="AE66" s="46" t="s">
        <v>97</v>
      </c>
      <c r="AF66" s="47" t="s">
        <v>720</v>
      </c>
      <c r="AG66" s="47" t="s">
        <v>97</v>
      </c>
      <c r="AH66" s="47" t="s">
        <v>57</v>
      </c>
      <c r="AI66" s="47" t="s">
        <v>58</v>
      </c>
      <c r="AJ66" s="47" t="s">
        <v>99</v>
      </c>
      <c r="AK66" s="47" t="s">
        <v>97</v>
      </c>
      <c r="AL66" s="47" t="s">
        <v>50</v>
      </c>
      <c r="AM66" s="47" t="s">
        <v>50</v>
      </c>
      <c r="AN66" t="s">
        <v>100</v>
      </c>
      <c r="AO66" t="s">
        <v>97</v>
      </c>
    </row>
    <row r="67" spans="1:41" x14ac:dyDescent="0.25">
      <c r="A67" t="s">
        <v>511</v>
      </c>
      <c r="B67" t="s">
        <v>254</v>
      </c>
      <c r="C67">
        <f t="shared" si="3"/>
        <v>60</v>
      </c>
      <c r="D67">
        <v>61</v>
      </c>
      <c r="E67" s="46">
        <v>57290</v>
      </c>
      <c r="F67" s="46">
        <v>58069</v>
      </c>
      <c r="G67">
        <f t="shared" si="0"/>
        <v>780</v>
      </c>
      <c r="H67" s="46" t="s">
        <v>38</v>
      </c>
      <c r="I67" s="46">
        <v>57290</v>
      </c>
      <c r="J67" t="str">
        <f t="shared" si="1"/>
        <v>no</v>
      </c>
      <c r="K67" s="46" t="s">
        <v>710</v>
      </c>
      <c r="L67" s="46" t="s">
        <v>39</v>
      </c>
      <c r="M67" s="46" t="s">
        <v>40</v>
      </c>
      <c r="N67" s="46" t="s">
        <v>730</v>
      </c>
      <c r="O67" s="46" t="s">
        <v>148</v>
      </c>
      <c r="P67" s="46" t="s">
        <v>731</v>
      </c>
      <c r="Q67" s="46" t="s">
        <v>44</v>
      </c>
      <c r="R67" s="46" t="s">
        <v>732</v>
      </c>
      <c r="S67" s="46" t="s">
        <v>46</v>
      </c>
      <c r="T67" s="47" t="s">
        <v>733</v>
      </c>
      <c r="U67" s="47" t="s">
        <v>70</v>
      </c>
      <c r="V67" s="46" t="s">
        <v>724</v>
      </c>
      <c r="W67" s="46" t="s">
        <v>726</v>
      </c>
      <c r="X67" s="46" t="s">
        <v>726</v>
      </c>
      <c r="Y67" s="47" t="s">
        <v>727</v>
      </c>
      <c r="Z67" s="46">
        <v>57290</v>
      </c>
      <c r="AA67" s="47" t="s">
        <v>125</v>
      </c>
      <c r="AB67" s="46" t="s">
        <v>734</v>
      </c>
      <c r="AC67" s="46" t="s">
        <v>111</v>
      </c>
      <c r="AD67" s="46" t="s">
        <v>735</v>
      </c>
      <c r="AE67" s="46" t="s">
        <v>97</v>
      </c>
      <c r="AF67" s="47" t="s">
        <v>736</v>
      </c>
      <c r="AG67" s="47" t="s">
        <v>97</v>
      </c>
      <c r="AH67" s="47" t="s">
        <v>57</v>
      </c>
      <c r="AI67" s="47" t="s">
        <v>58</v>
      </c>
      <c r="AJ67" s="47" t="s">
        <v>99</v>
      </c>
      <c r="AK67" s="47" t="s">
        <v>97</v>
      </c>
      <c r="AL67" s="47" t="s">
        <v>50</v>
      </c>
      <c r="AM67" s="47" t="s">
        <v>50</v>
      </c>
      <c r="AN67" t="s">
        <v>100</v>
      </c>
      <c r="AO67" t="s">
        <v>97</v>
      </c>
    </row>
    <row r="68" spans="1:41" x14ac:dyDescent="0.25">
      <c r="A68" t="s">
        <v>36</v>
      </c>
      <c r="B68" t="s">
        <v>737</v>
      </c>
      <c r="C68">
        <f t="shared" si="3"/>
        <v>61</v>
      </c>
      <c r="D68" t="s">
        <v>738</v>
      </c>
      <c r="E68">
        <v>58088</v>
      </c>
      <c r="F68">
        <v>58405</v>
      </c>
      <c r="G68">
        <f t="shared" si="0"/>
        <v>318</v>
      </c>
      <c r="H68" t="s">
        <v>38</v>
      </c>
      <c r="J68" t="str">
        <f t="shared" si="1"/>
        <v>YES</v>
      </c>
      <c r="K68" t="str">
        <f t="shared" si="2"/>
        <v>yes</v>
      </c>
      <c r="L68" t="s">
        <v>163</v>
      </c>
      <c r="M68" t="s">
        <v>739</v>
      </c>
      <c r="N68" t="s">
        <v>65</v>
      </c>
      <c r="O68" t="s">
        <v>66</v>
      </c>
      <c r="P68" t="s">
        <v>740</v>
      </c>
      <c r="Q68" t="s">
        <v>44</v>
      </c>
      <c r="R68" t="s">
        <v>741</v>
      </c>
      <c r="S68" t="s">
        <v>46</v>
      </c>
      <c r="T68" t="s">
        <v>742</v>
      </c>
      <c r="U68" t="s">
        <v>70</v>
      </c>
      <c r="V68" s="47" t="s">
        <v>743</v>
      </c>
      <c r="W68" s="47" t="s">
        <v>744</v>
      </c>
      <c r="X68" s="47" t="s">
        <v>745</v>
      </c>
      <c r="Y68" s="47" t="s">
        <v>50</v>
      </c>
      <c r="Z68">
        <v>58088</v>
      </c>
      <c r="AA68" t="s">
        <v>746</v>
      </c>
      <c r="AB68" t="s">
        <v>747</v>
      </c>
      <c r="AC68" t="s">
        <v>683</v>
      </c>
      <c r="AD68" t="s">
        <v>748</v>
      </c>
      <c r="AE68" t="s">
        <v>749</v>
      </c>
      <c r="AF68" t="s">
        <v>750</v>
      </c>
      <c r="AG68" t="s">
        <v>749</v>
      </c>
      <c r="AH68" t="s">
        <v>57</v>
      </c>
      <c r="AI68" t="s">
        <v>58</v>
      </c>
      <c r="AJ68" t="s">
        <v>751</v>
      </c>
      <c r="AK68" t="s">
        <v>752</v>
      </c>
      <c r="AL68" t="s">
        <v>753</v>
      </c>
      <c r="AM68" t="s">
        <v>754</v>
      </c>
      <c r="AN68" t="s">
        <v>755</v>
      </c>
      <c r="AO68" t="s">
        <v>551</v>
      </c>
    </row>
    <row r="69" spans="1:41" x14ac:dyDescent="0.25">
      <c r="A69" t="s">
        <v>36</v>
      </c>
      <c r="B69" t="s">
        <v>737</v>
      </c>
      <c r="C69">
        <f>C68+1</f>
        <v>62</v>
      </c>
      <c r="D69">
        <v>62</v>
      </c>
      <c r="E69">
        <v>58386</v>
      </c>
      <c r="F69">
        <v>58682</v>
      </c>
      <c r="G69">
        <f t="shared" si="0"/>
        <v>297</v>
      </c>
      <c r="H69" t="s">
        <v>38</v>
      </c>
      <c r="I69">
        <v>58386</v>
      </c>
      <c r="J69" t="str">
        <f t="shared" si="1"/>
        <v>no</v>
      </c>
      <c r="K69" t="str">
        <f t="shared" si="2"/>
        <v>yes</v>
      </c>
      <c r="L69" t="s">
        <v>39</v>
      </c>
      <c r="M69" t="s">
        <v>40</v>
      </c>
      <c r="N69" t="s">
        <v>41</v>
      </c>
      <c r="O69" t="s">
        <v>42</v>
      </c>
      <c r="P69" t="s">
        <v>756</v>
      </c>
      <c r="Q69" t="s">
        <v>44</v>
      </c>
      <c r="R69" t="s">
        <v>757</v>
      </c>
      <c r="S69" t="s">
        <v>46</v>
      </c>
      <c r="T69" t="s">
        <v>758</v>
      </c>
      <c r="U69" t="s">
        <v>70</v>
      </c>
      <c r="V69" t="s">
        <v>759</v>
      </c>
      <c r="W69" t="s">
        <v>760</v>
      </c>
      <c r="X69" t="s">
        <v>761</v>
      </c>
      <c r="Y69" t="s">
        <v>762</v>
      </c>
      <c r="Z69">
        <v>58386</v>
      </c>
      <c r="AA69" s="47" t="s">
        <v>763</v>
      </c>
      <c r="AB69" t="s">
        <v>764</v>
      </c>
      <c r="AC69" t="s">
        <v>765</v>
      </c>
      <c r="AD69" s="47" t="s">
        <v>766</v>
      </c>
      <c r="AE69" t="s">
        <v>97</v>
      </c>
      <c r="AF69" s="47" t="s">
        <v>767</v>
      </c>
      <c r="AG69" s="47" t="s">
        <v>97</v>
      </c>
      <c r="AH69" s="47" t="s">
        <v>57</v>
      </c>
      <c r="AI69" s="47" t="s">
        <v>58</v>
      </c>
      <c r="AJ69" s="47" t="s">
        <v>99</v>
      </c>
      <c r="AK69" s="47" t="s">
        <v>97</v>
      </c>
      <c r="AL69" s="47" t="s">
        <v>50</v>
      </c>
      <c r="AM69" s="47" t="s">
        <v>50</v>
      </c>
      <c r="AN69" t="s">
        <v>768</v>
      </c>
      <c r="AO69" t="s">
        <v>97</v>
      </c>
    </row>
    <row r="70" spans="1:41" x14ac:dyDescent="0.25">
      <c r="A70" t="s">
        <v>63</v>
      </c>
      <c r="B70" t="s">
        <v>456</v>
      </c>
      <c r="C70">
        <f t="shared" si="3"/>
        <v>63</v>
      </c>
      <c r="D70">
        <v>63</v>
      </c>
      <c r="E70">
        <v>58785</v>
      </c>
      <c r="F70">
        <v>59183</v>
      </c>
      <c r="G70">
        <f t="shared" si="0"/>
        <v>399</v>
      </c>
      <c r="H70" t="s">
        <v>38</v>
      </c>
      <c r="I70">
        <v>58785</v>
      </c>
      <c r="J70" t="str">
        <f t="shared" si="1"/>
        <v>no</v>
      </c>
      <c r="K70" t="str">
        <f t="shared" si="2"/>
        <v>yes</v>
      </c>
      <c r="L70" t="s">
        <v>39</v>
      </c>
      <c r="M70" t="s">
        <v>40</v>
      </c>
      <c r="N70" t="s">
        <v>41</v>
      </c>
      <c r="O70" t="s">
        <v>42</v>
      </c>
      <c r="P70" t="s">
        <v>769</v>
      </c>
      <c r="Q70" t="s">
        <v>44</v>
      </c>
      <c r="R70" t="s">
        <v>770</v>
      </c>
      <c r="S70" t="s">
        <v>46</v>
      </c>
      <c r="T70" t="s">
        <v>771</v>
      </c>
      <c r="U70" t="s">
        <v>70</v>
      </c>
      <c r="V70" t="s">
        <v>772</v>
      </c>
      <c r="W70" t="s">
        <v>773</v>
      </c>
      <c r="X70" t="s">
        <v>774</v>
      </c>
      <c r="Y70" s="47" t="s">
        <v>775</v>
      </c>
      <c r="Z70">
        <v>58785</v>
      </c>
      <c r="AA70" s="47" t="s">
        <v>717</v>
      </c>
      <c r="AB70" t="s">
        <v>776</v>
      </c>
      <c r="AC70" s="47" t="s">
        <v>683</v>
      </c>
      <c r="AD70" s="47" t="s">
        <v>777</v>
      </c>
      <c r="AE70" s="47" t="s">
        <v>97</v>
      </c>
      <c r="AF70" s="47" t="s">
        <v>778</v>
      </c>
      <c r="AG70" s="47" t="s">
        <v>97</v>
      </c>
      <c r="AH70" s="47" t="s">
        <v>57</v>
      </c>
      <c r="AI70" s="47" t="s">
        <v>58</v>
      </c>
      <c r="AJ70" s="47" t="s">
        <v>99</v>
      </c>
      <c r="AK70" s="47" t="s">
        <v>97</v>
      </c>
      <c r="AL70" s="47" t="s">
        <v>50</v>
      </c>
      <c r="AM70" s="47" t="s">
        <v>50</v>
      </c>
      <c r="AN70" t="s">
        <v>100</v>
      </c>
      <c r="AO70" t="s">
        <v>97</v>
      </c>
    </row>
    <row r="71" spans="1:41" x14ac:dyDescent="0.25">
      <c r="A71" t="s">
        <v>63</v>
      </c>
      <c r="B71" t="s">
        <v>456</v>
      </c>
      <c r="C71">
        <f t="shared" si="3"/>
        <v>64</v>
      </c>
      <c r="D71">
        <v>64</v>
      </c>
      <c r="E71">
        <v>59161</v>
      </c>
      <c r="F71">
        <v>59376</v>
      </c>
      <c r="G71">
        <f t="shared" si="0"/>
        <v>216</v>
      </c>
      <c r="H71" t="s">
        <v>38</v>
      </c>
      <c r="I71">
        <v>59161</v>
      </c>
      <c r="J71" t="str">
        <f t="shared" si="1"/>
        <v>no</v>
      </c>
      <c r="K71" t="str">
        <f t="shared" si="2"/>
        <v>yes</v>
      </c>
      <c r="L71" t="s">
        <v>39</v>
      </c>
      <c r="M71" t="s">
        <v>40</v>
      </c>
      <c r="N71" t="s">
        <v>41</v>
      </c>
      <c r="O71" t="s">
        <v>42</v>
      </c>
      <c r="P71" t="s">
        <v>779</v>
      </c>
      <c r="Q71" t="s">
        <v>44</v>
      </c>
      <c r="R71" t="s">
        <v>780</v>
      </c>
      <c r="S71" t="s">
        <v>46</v>
      </c>
      <c r="T71" t="s">
        <v>781</v>
      </c>
      <c r="U71" t="s">
        <v>70</v>
      </c>
      <c r="V71" t="s">
        <v>782</v>
      </c>
      <c r="W71" t="s">
        <v>783</v>
      </c>
      <c r="X71" t="s">
        <v>784</v>
      </c>
      <c r="Y71" s="47" t="s">
        <v>785</v>
      </c>
      <c r="Z71">
        <v>59161</v>
      </c>
      <c r="AA71" s="47" t="s">
        <v>786</v>
      </c>
      <c r="AB71" t="s">
        <v>787</v>
      </c>
      <c r="AC71" s="47" t="s">
        <v>683</v>
      </c>
      <c r="AD71" s="47" t="s">
        <v>788</v>
      </c>
      <c r="AE71" s="47" t="s">
        <v>97</v>
      </c>
      <c r="AF71" s="47" t="s">
        <v>778</v>
      </c>
      <c r="AG71" s="47" t="s">
        <v>97</v>
      </c>
      <c r="AH71" s="47" t="s">
        <v>57</v>
      </c>
      <c r="AI71" s="47" t="s">
        <v>58</v>
      </c>
      <c r="AJ71" s="47" t="s">
        <v>99</v>
      </c>
      <c r="AK71" s="47" t="s">
        <v>97</v>
      </c>
      <c r="AL71" s="47" t="s">
        <v>50</v>
      </c>
      <c r="AM71" s="47" t="s">
        <v>50</v>
      </c>
      <c r="AN71" t="s">
        <v>100</v>
      </c>
      <c r="AO71" t="s">
        <v>97</v>
      </c>
    </row>
    <row r="72" spans="1:41" x14ac:dyDescent="0.25">
      <c r="A72" t="s">
        <v>63</v>
      </c>
      <c r="B72" t="s">
        <v>456</v>
      </c>
      <c r="C72">
        <f t="shared" si="3"/>
        <v>65</v>
      </c>
      <c r="D72">
        <v>65</v>
      </c>
      <c r="E72">
        <v>59373</v>
      </c>
      <c r="F72">
        <v>59597</v>
      </c>
      <c r="G72">
        <f t="shared" ref="G72:G104" si="4">IF(H72="FWD",F72-E72+1,E72-F72+1)</f>
        <v>225</v>
      </c>
      <c r="H72" t="s">
        <v>38</v>
      </c>
      <c r="I72">
        <v>59373</v>
      </c>
      <c r="J72" t="str">
        <f t="shared" ref="J72:J104" si="5">IF(E72=I72, "no", "YES")</f>
        <v>no</v>
      </c>
      <c r="K72" t="str">
        <f t="shared" ref="K72:K104" si="6">IF(MOD(G72,3)=0,"yes","NO")</f>
        <v>yes</v>
      </c>
      <c r="L72" t="s">
        <v>39</v>
      </c>
      <c r="M72" t="s">
        <v>40</v>
      </c>
      <c r="N72" t="s">
        <v>41</v>
      </c>
      <c r="O72" t="s">
        <v>42</v>
      </c>
      <c r="P72" t="s">
        <v>789</v>
      </c>
      <c r="Q72" t="s">
        <v>44</v>
      </c>
      <c r="R72" t="s">
        <v>790</v>
      </c>
      <c r="S72" t="s">
        <v>46</v>
      </c>
      <c r="T72" t="s">
        <v>791</v>
      </c>
      <c r="U72" t="s">
        <v>70</v>
      </c>
      <c r="V72" t="s">
        <v>792</v>
      </c>
      <c r="W72" t="s">
        <v>308</v>
      </c>
      <c r="X72" t="s">
        <v>309</v>
      </c>
      <c r="Y72" s="47" t="s">
        <v>50</v>
      </c>
      <c r="Z72">
        <v>59373</v>
      </c>
      <c r="AA72" s="47" t="s">
        <v>125</v>
      </c>
      <c r="AB72" t="s">
        <v>793</v>
      </c>
      <c r="AC72" s="47" t="s">
        <v>683</v>
      </c>
      <c r="AD72" s="47" t="s">
        <v>794</v>
      </c>
      <c r="AE72" s="47" t="s">
        <v>97</v>
      </c>
      <c r="AF72" s="47" t="s">
        <v>795</v>
      </c>
      <c r="AG72" s="47" t="s">
        <v>97</v>
      </c>
      <c r="AH72" s="47" t="s">
        <v>57</v>
      </c>
      <c r="AI72" s="47" t="s">
        <v>58</v>
      </c>
      <c r="AJ72" s="47" t="s">
        <v>99</v>
      </c>
      <c r="AK72" s="47" t="s">
        <v>97</v>
      </c>
      <c r="AL72" s="47" t="s">
        <v>50</v>
      </c>
      <c r="AM72" s="47" t="s">
        <v>50</v>
      </c>
      <c r="AN72" t="s">
        <v>100</v>
      </c>
      <c r="AO72" t="s">
        <v>97</v>
      </c>
    </row>
    <row r="73" spans="1:41" x14ac:dyDescent="0.25">
      <c r="A73" s="43" t="s">
        <v>455</v>
      </c>
      <c r="B73" t="s">
        <v>796</v>
      </c>
      <c r="C73">
        <f t="shared" si="3"/>
        <v>66</v>
      </c>
      <c r="D73">
        <v>66</v>
      </c>
      <c r="E73">
        <v>59594</v>
      </c>
      <c r="F73">
        <v>60181</v>
      </c>
      <c r="G73">
        <f t="shared" si="4"/>
        <v>588</v>
      </c>
      <c r="H73" t="s">
        <v>38</v>
      </c>
      <c r="I73">
        <v>59594</v>
      </c>
      <c r="J73" t="str">
        <f t="shared" si="5"/>
        <v>no</v>
      </c>
      <c r="K73" t="str">
        <f t="shared" si="6"/>
        <v>yes</v>
      </c>
      <c r="L73" t="s">
        <v>39</v>
      </c>
      <c r="M73" t="s">
        <v>40</v>
      </c>
      <c r="N73" t="s">
        <v>41</v>
      </c>
      <c r="O73" t="s">
        <v>42</v>
      </c>
      <c r="P73" t="s">
        <v>797</v>
      </c>
      <c r="Q73" t="s">
        <v>44</v>
      </c>
      <c r="R73" t="s">
        <v>798</v>
      </c>
      <c r="S73" t="s">
        <v>46</v>
      </c>
      <c r="T73" t="s">
        <v>799</v>
      </c>
      <c r="U73" t="s">
        <v>70</v>
      </c>
      <c r="V73" t="s">
        <v>800</v>
      </c>
      <c r="W73" t="s">
        <v>308</v>
      </c>
      <c r="X73" t="s">
        <v>309</v>
      </c>
      <c r="Y73" t="s">
        <v>50</v>
      </c>
      <c r="Z73">
        <v>59594</v>
      </c>
      <c r="AA73" t="s">
        <v>125</v>
      </c>
      <c r="AB73" t="s">
        <v>801</v>
      </c>
      <c r="AC73" s="47" t="s">
        <v>111</v>
      </c>
      <c r="AD73" s="47" t="s">
        <v>802</v>
      </c>
      <c r="AE73" s="47" t="s">
        <v>752</v>
      </c>
      <c r="AF73" s="47" t="s">
        <v>803</v>
      </c>
      <c r="AG73" s="47" t="s">
        <v>547</v>
      </c>
      <c r="AH73" s="47" t="s">
        <v>57</v>
      </c>
      <c r="AI73" s="47" t="s">
        <v>58</v>
      </c>
      <c r="AJ73" s="47" t="s">
        <v>804</v>
      </c>
      <c r="AK73" s="47" t="s">
        <v>547</v>
      </c>
      <c r="AL73" s="47" t="s">
        <v>50</v>
      </c>
      <c r="AM73" s="47" t="s">
        <v>50</v>
      </c>
      <c r="AN73" t="s">
        <v>624</v>
      </c>
      <c r="AO73" t="s">
        <v>551</v>
      </c>
    </row>
    <row r="74" spans="1:41" x14ac:dyDescent="0.25">
      <c r="A74" s="43" t="s">
        <v>455</v>
      </c>
      <c r="B74" t="s">
        <v>796</v>
      </c>
      <c r="C74">
        <f>C73+1</f>
        <v>67</v>
      </c>
      <c r="D74">
        <v>67</v>
      </c>
      <c r="E74">
        <v>60270</v>
      </c>
      <c r="F74">
        <v>60725</v>
      </c>
      <c r="G74">
        <f t="shared" si="4"/>
        <v>456</v>
      </c>
      <c r="H74" t="s">
        <v>38</v>
      </c>
      <c r="I74">
        <v>60174</v>
      </c>
      <c r="J74" t="str">
        <f t="shared" si="5"/>
        <v>YES</v>
      </c>
      <c r="K74" t="str">
        <f t="shared" si="6"/>
        <v>yes</v>
      </c>
      <c r="L74" t="s">
        <v>805</v>
      </c>
      <c r="M74" t="s">
        <v>806</v>
      </c>
      <c r="N74" t="s">
        <v>664</v>
      </c>
      <c r="O74" t="s">
        <v>665</v>
      </c>
      <c r="P74" t="s">
        <v>807</v>
      </c>
      <c r="Q74" t="s">
        <v>808</v>
      </c>
      <c r="R74" t="s">
        <v>809</v>
      </c>
      <c r="S74" t="s">
        <v>810</v>
      </c>
      <c r="T74" t="s">
        <v>811</v>
      </c>
      <c r="U74" t="s">
        <v>70</v>
      </c>
      <c r="V74" t="s">
        <v>812</v>
      </c>
      <c r="W74" t="s">
        <v>813</v>
      </c>
      <c r="X74" t="s">
        <v>814</v>
      </c>
      <c r="Y74" s="47" t="s">
        <v>815</v>
      </c>
      <c r="Z74">
        <v>60270</v>
      </c>
      <c r="AA74" s="47" t="s">
        <v>816</v>
      </c>
      <c r="AB74" t="s">
        <v>817</v>
      </c>
      <c r="AC74" s="47" t="s">
        <v>53</v>
      </c>
      <c r="AD74" s="47" t="s">
        <v>818</v>
      </c>
      <c r="AE74" s="47" t="s">
        <v>97</v>
      </c>
      <c r="AF74" s="47" t="s">
        <v>548</v>
      </c>
      <c r="AG74" s="47" t="s">
        <v>97</v>
      </c>
      <c r="AH74" s="47" t="s">
        <v>57</v>
      </c>
      <c r="AI74" s="47" t="s">
        <v>58</v>
      </c>
      <c r="AJ74" s="47" t="s">
        <v>99</v>
      </c>
      <c r="AK74" s="47" t="s">
        <v>97</v>
      </c>
      <c r="AL74" s="47" t="s">
        <v>50</v>
      </c>
      <c r="AM74" s="47" t="s">
        <v>50</v>
      </c>
      <c r="AN74" s="47" t="s">
        <v>100</v>
      </c>
      <c r="AO74" s="47" t="s">
        <v>97</v>
      </c>
    </row>
    <row r="75" spans="1:41" x14ac:dyDescent="0.25">
      <c r="A75" s="43" t="s">
        <v>455</v>
      </c>
      <c r="B75" t="s">
        <v>796</v>
      </c>
      <c r="C75">
        <f t="shared" si="3"/>
        <v>68</v>
      </c>
      <c r="D75">
        <v>68</v>
      </c>
      <c r="E75">
        <v>60748</v>
      </c>
      <c r="F75">
        <v>60987</v>
      </c>
      <c r="G75">
        <f t="shared" si="4"/>
        <v>240</v>
      </c>
      <c r="H75" t="s">
        <v>38</v>
      </c>
      <c r="I75">
        <v>60748</v>
      </c>
      <c r="J75" t="str">
        <f t="shared" si="5"/>
        <v>no</v>
      </c>
      <c r="K75" t="str">
        <f t="shared" si="6"/>
        <v>yes</v>
      </c>
      <c r="L75" t="s">
        <v>39</v>
      </c>
      <c r="M75" t="s">
        <v>40</v>
      </c>
      <c r="N75" t="s">
        <v>819</v>
      </c>
      <c r="O75" t="s">
        <v>42</v>
      </c>
      <c r="P75" t="s">
        <v>820</v>
      </c>
      <c r="Q75" t="s">
        <v>44</v>
      </c>
      <c r="R75" t="s">
        <v>821</v>
      </c>
      <c r="S75" t="s">
        <v>46</v>
      </c>
      <c r="T75" t="s">
        <v>822</v>
      </c>
      <c r="U75" t="s">
        <v>823</v>
      </c>
      <c r="V75" t="s">
        <v>824</v>
      </c>
      <c r="W75" t="s">
        <v>825</v>
      </c>
      <c r="X75" t="s">
        <v>826</v>
      </c>
      <c r="Y75" t="s">
        <v>50</v>
      </c>
      <c r="Z75">
        <v>60748</v>
      </c>
      <c r="AA75" s="47" t="s">
        <v>385</v>
      </c>
      <c r="AB75" t="s">
        <v>827</v>
      </c>
      <c r="AC75" s="47" t="s">
        <v>53</v>
      </c>
      <c r="AD75" s="47" t="s">
        <v>828</v>
      </c>
      <c r="AE75" s="47" t="s">
        <v>97</v>
      </c>
      <c r="AF75" s="47" t="s">
        <v>548</v>
      </c>
      <c r="AG75" s="47" t="s">
        <v>97</v>
      </c>
      <c r="AH75" s="47" t="s">
        <v>57</v>
      </c>
      <c r="AI75" s="47" t="s">
        <v>58</v>
      </c>
      <c r="AJ75" s="47" t="s">
        <v>99</v>
      </c>
      <c r="AK75" s="47" t="s">
        <v>97</v>
      </c>
      <c r="AL75" s="47" t="s">
        <v>50</v>
      </c>
      <c r="AM75" s="47" t="s">
        <v>50</v>
      </c>
      <c r="AN75" s="47" t="s">
        <v>100</v>
      </c>
      <c r="AO75" t="s">
        <v>97</v>
      </c>
    </row>
    <row r="76" spans="1:41" x14ac:dyDescent="0.25">
      <c r="A76" s="43" t="s">
        <v>324</v>
      </c>
      <c r="B76" t="s">
        <v>325</v>
      </c>
      <c r="C76">
        <f t="shared" si="3"/>
        <v>69</v>
      </c>
      <c r="D76">
        <v>69</v>
      </c>
      <c r="E76">
        <v>60984</v>
      </c>
      <c r="F76">
        <v>61145</v>
      </c>
      <c r="G76">
        <f t="shared" si="4"/>
        <v>162</v>
      </c>
      <c r="H76" t="s">
        <v>38</v>
      </c>
      <c r="I76">
        <v>60984</v>
      </c>
      <c r="J76" t="str">
        <f t="shared" si="5"/>
        <v>no</v>
      </c>
      <c r="K76" t="str">
        <f t="shared" si="6"/>
        <v>yes</v>
      </c>
      <c r="L76" t="s">
        <v>39</v>
      </c>
      <c r="M76" t="s">
        <v>40</v>
      </c>
      <c r="N76" t="s">
        <v>41</v>
      </c>
      <c r="O76" t="s">
        <v>42</v>
      </c>
      <c r="P76" t="s">
        <v>829</v>
      </c>
      <c r="Q76" t="s">
        <v>44</v>
      </c>
      <c r="R76" t="s">
        <v>830</v>
      </c>
      <c r="S76" t="s">
        <v>46</v>
      </c>
      <c r="T76" t="s">
        <v>831</v>
      </c>
      <c r="U76" t="s">
        <v>70</v>
      </c>
      <c r="V76" t="s">
        <v>832</v>
      </c>
      <c r="W76" t="s">
        <v>308</v>
      </c>
      <c r="X76" t="s">
        <v>309</v>
      </c>
      <c r="Y76" s="47" t="s">
        <v>50</v>
      </c>
      <c r="Z76">
        <v>60984</v>
      </c>
      <c r="AA76" t="s">
        <v>125</v>
      </c>
      <c r="AB76" t="s">
        <v>833</v>
      </c>
      <c r="AC76" s="47" t="s">
        <v>683</v>
      </c>
      <c r="AD76" s="47" t="s">
        <v>834</v>
      </c>
      <c r="AE76" s="47" t="s">
        <v>97</v>
      </c>
      <c r="AF76" s="47" t="s">
        <v>548</v>
      </c>
      <c r="AG76" s="47" t="s">
        <v>97</v>
      </c>
      <c r="AH76" s="47" t="s">
        <v>57</v>
      </c>
      <c r="AI76" s="47" t="s">
        <v>58</v>
      </c>
      <c r="AJ76" s="47" t="s">
        <v>99</v>
      </c>
      <c r="AK76" s="47" t="s">
        <v>97</v>
      </c>
      <c r="AL76" s="47" t="s">
        <v>50</v>
      </c>
      <c r="AM76" s="47" t="s">
        <v>50</v>
      </c>
      <c r="AN76" t="s">
        <v>100</v>
      </c>
      <c r="AO76" t="s">
        <v>97</v>
      </c>
    </row>
    <row r="77" spans="1:41" x14ac:dyDescent="0.25">
      <c r="A77" s="43" t="s">
        <v>324</v>
      </c>
      <c r="B77" t="s">
        <v>325</v>
      </c>
      <c r="C77">
        <f t="shared" si="3"/>
        <v>70</v>
      </c>
      <c r="D77">
        <v>70</v>
      </c>
      <c r="E77">
        <v>61142</v>
      </c>
      <c r="F77">
        <v>61705</v>
      </c>
      <c r="G77">
        <f t="shared" si="4"/>
        <v>564</v>
      </c>
      <c r="H77" t="s">
        <v>38</v>
      </c>
      <c r="I77">
        <v>61142</v>
      </c>
      <c r="J77" t="str">
        <f t="shared" si="5"/>
        <v>no</v>
      </c>
      <c r="K77" t="str">
        <f t="shared" si="6"/>
        <v>yes</v>
      </c>
      <c r="L77" t="s">
        <v>39</v>
      </c>
      <c r="M77" t="s">
        <v>835</v>
      </c>
      <c r="N77" t="s">
        <v>41</v>
      </c>
      <c r="O77" t="s">
        <v>42</v>
      </c>
      <c r="P77" t="s">
        <v>836</v>
      </c>
      <c r="Q77" t="s">
        <v>44</v>
      </c>
      <c r="R77" t="s">
        <v>837</v>
      </c>
      <c r="S77" t="s">
        <v>46</v>
      </c>
      <c r="T77" t="s">
        <v>838</v>
      </c>
      <c r="U77" t="s">
        <v>70</v>
      </c>
      <c r="V77" t="s">
        <v>839</v>
      </c>
      <c r="W77" t="s">
        <v>308</v>
      </c>
      <c r="X77" t="s">
        <v>309</v>
      </c>
      <c r="Y77" t="s">
        <v>50</v>
      </c>
      <c r="Z77">
        <v>61142</v>
      </c>
      <c r="AA77" t="s">
        <v>125</v>
      </c>
      <c r="AB77" t="s">
        <v>840</v>
      </c>
      <c r="AC77" s="47" t="s">
        <v>111</v>
      </c>
      <c r="AD77" s="47" t="s">
        <v>841</v>
      </c>
      <c r="AE77" s="47" t="s">
        <v>842</v>
      </c>
      <c r="AF77" s="47" t="s">
        <v>548</v>
      </c>
      <c r="AG77" s="47" t="s">
        <v>547</v>
      </c>
      <c r="AH77" s="47" t="s">
        <v>57</v>
      </c>
      <c r="AI77" s="47" t="s">
        <v>58</v>
      </c>
      <c r="AJ77" s="47" t="s">
        <v>843</v>
      </c>
      <c r="AK77" s="47" t="s">
        <v>752</v>
      </c>
      <c r="AL77" s="47" t="s">
        <v>844</v>
      </c>
      <c r="AM77" s="47" t="s">
        <v>754</v>
      </c>
      <c r="AN77" t="s">
        <v>845</v>
      </c>
      <c r="AO77" t="s">
        <v>551</v>
      </c>
    </row>
    <row r="78" spans="1:41" x14ac:dyDescent="0.25">
      <c r="A78" s="43" t="s">
        <v>324</v>
      </c>
      <c r="B78" t="s">
        <v>325</v>
      </c>
      <c r="C78">
        <f>C77+1</f>
        <v>71</v>
      </c>
      <c r="D78">
        <v>71</v>
      </c>
      <c r="E78">
        <v>61878</v>
      </c>
      <c r="F78">
        <v>61702</v>
      </c>
      <c r="G78">
        <f t="shared" si="4"/>
        <v>177</v>
      </c>
      <c r="H78" t="s">
        <v>132</v>
      </c>
      <c r="I78">
        <v>61878</v>
      </c>
      <c r="J78" t="str">
        <f t="shared" si="5"/>
        <v>no</v>
      </c>
      <c r="K78" t="str">
        <f t="shared" si="6"/>
        <v>yes</v>
      </c>
      <c r="L78" t="s">
        <v>39</v>
      </c>
      <c r="M78" t="s">
        <v>835</v>
      </c>
      <c r="N78" t="s">
        <v>41</v>
      </c>
      <c r="O78" t="s">
        <v>42</v>
      </c>
      <c r="P78" t="s">
        <v>846</v>
      </c>
      <c r="Q78" t="s">
        <v>44</v>
      </c>
      <c r="R78" t="s">
        <v>847</v>
      </c>
      <c r="S78" t="s">
        <v>46</v>
      </c>
      <c r="T78" t="s">
        <v>848</v>
      </c>
      <c r="U78" t="s">
        <v>70</v>
      </c>
      <c r="V78" t="s">
        <v>849</v>
      </c>
      <c r="W78" t="s">
        <v>850</v>
      </c>
      <c r="X78" t="s">
        <v>851</v>
      </c>
      <c r="Y78" t="s">
        <v>852</v>
      </c>
      <c r="Z78">
        <v>61878</v>
      </c>
      <c r="AA78" t="s">
        <v>125</v>
      </c>
      <c r="AB78" t="s">
        <v>853</v>
      </c>
      <c r="AC78" s="47" t="s">
        <v>683</v>
      </c>
      <c r="AD78" s="47" t="s">
        <v>854</v>
      </c>
      <c r="AE78" s="47" t="s">
        <v>97</v>
      </c>
      <c r="AF78" s="47" t="s">
        <v>495</v>
      </c>
      <c r="AG78" s="47" t="s">
        <v>97</v>
      </c>
      <c r="AH78" s="47" t="s">
        <v>57</v>
      </c>
      <c r="AI78" s="47" t="s">
        <v>58</v>
      </c>
      <c r="AJ78" s="47" t="s">
        <v>99</v>
      </c>
      <c r="AK78" s="47" t="s">
        <v>97</v>
      </c>
      <c r="AL78" s="47" t="s">
        <v>50</v>
      </c>
      <c r="AM78" s="47" t="s">
        <v>50</v>
      </c>
      <c r="AN78" t="s">
        <v>100</v>
      </c>
      <c r="AO78" t="s">
        <v>97</v>
      </c>
    </row>
    <row r="79" spans="1:41" x14ac:dyDescent="0.25">
      <c r="A79" s="43" t="s">
        <v>539</v>
      </c>
      <c r="B79" t="s">
        <v>737</v>
      </c>
      <c r="C79">
        <f t="shared" si="3"/>
        <v>72</v>
      </c>
      <c r="D79">
        <v>72</v>
      </c>
      <c r="E79">
        <v>61991</v>
      </c>
      <c r="F79">
        <v>62302</v>
      </c>
      <c r="G79">
        <f t="shared" si="4"/>
        <v>312</v>
      </c>
      <c r="H79" t="s">
        <v>38</v>
      </c>
      <c r="I79">
        <v>61991</v>
      </c>
      <c r="J79" t="str">
        <f t="shared" si="5"/>
        <v>no</v>
      </c>
      <c r="K79" t="str">
        <f t="shared" si="6"/>
        <v>yes</v>
      </c>
      <c r="L79" t="s">
        <v>39</v>
      </c>
      <c r="M79" t="s">
        <v>40</v>
      </c>
      <c r="N79" t="s">
        <v>41</v>
      </c>
      <c r="O79" t="s">
        <v>42</v>
      </c>
      <c r="P79" t="s">
        <v>855</v>
      </c>
      <c r="Q79" t="s">
        <v>44</v>
      </c>
      <c r="R79" t="s">
        <v>856</v>
      </c>
      <c r="S79" t="s">
        <v>46</v>
      </c>
      <c r="T79" t="s">
        <v>857</v>
      </c>
      <c r="U79" t="s">
        <v>48</v>
      </c>
      <c r="V79" t="s">
        <v>849</v>
      </c>
      <c r="W79" t="s">
        <v>850</v>
      </c>
      <c r="X79" t="s">
        <v>851</v>
      </c>
      <c r="Y79" t="s">
        <v>852</v>
      </c>
      <c r="Z79">
        <v>61991</v>
      </c>
      <c r="AA79" t="s">
        <v>125</v>
      </c>
      <c r="AB79" t="s">
        <v>858</v>
      </c>
      <c r="AC79" s="47" t="s">
        <v>53</v>
      </c>
      <c r="AD79" s="47" t="s">
        <v>859</v>
      </c>
      <c r="AE79" s="47" t="s">
        <v>97</v>
      </c>
      <c r="AF79" s="47" t="s">
        <v>860</v>
      </c>
      <c r="AG79" s="47" t="s">
        <v>97</v>
      </c>
      <c r="AH79" s="47" t="s">
        <v>57</v>
      </c>
      <c r="AI79" s="47" t="s">
        <v>58</v>
      </c>
      <c r="AJ79" s="47" t="s">
        <v>99</v>
      </c>
      <c r="AK79" s="47" t="s">
        <v>97</v>
      </c>
      <c r="AL79" s="47" t="s">
        <v>50</v>
      </c>
      <c r="AM79" s="47" t="s">
        <v>50</v>
      </c>
      <c r="AN79" t="s">
        <v>100</v>
      </c>
      <c r="AO79" t="s">
        <v>97</v>
      </c>
    </row>
    <row r="80" spans="1:41" x14ac:dyDescent="0.25">
      <c r="A80" s="43" t="s">
        <v>287</v>
      </c>
      <c r="B80" t="s">
        <v>288</v>
      </c>
      <c r="C80">
        <f t="shared" si="3"/>
        <v>73</v>
      </c>
      <c r="D80">
        <v>73</v>
      </c>
      <c r="E80">
        <v>62803</v>
      </c>
      <c r="F80">
        <v>62321</v>
      </c>
      <c r="G80">
        <f t="shared" si="4"/>
        <v>483</v>
      </c>
      <c r="H80" t="s">
        <v>132</v>
      </c>
      <c r="I80">
        <v>62803</v>
      </c>
      <c r="J80" t="str">
        <f t="shared" si="5"/>
        <v>no</v>
      </c>
      <c r="K80" t="str">
        <f t="shared" si="6"/>
        <v>yes</v>
      </c>
      <c r="L80" t="s">
        <v>39</v>
      </c>
      <c r="M80" t="s">
        <v>40</v>
      </c>
      <c r="N80" t="s">
        <v>819</v>
      </c>
      <c r="O80" t="s">
        <v>42</v>
      </c>
      <c r="P80" t="s">
        <v>861</v>
      </c>
      <c r="Q80" t="s">
        <v>44</v>
      </c>
      <c r="R80" t="s">
        <v>862</v>
      </c>
      <c r="S80" t="s">
        <v>46</v>
      </c>
      <c r="T80" t="s">
        <v>863</v>
      </c>
      <c r="U80" t="s">
        <v>70</v>
      </c>
      <c r="V80" t="s">
        <v>864</v>
      </c>
      <c r="W80" t="s">
        <v>224</v>
      </c>
      <c r="X80" t="s">
        <v>225</v>
      </c>
      <c r="Y80" t="s">
        <v>50</v>
      </c>
      <c r="Z80">
        <v>62321</v>
      </c>
      <c r="AA80" t="s">
        <v>125</v>
      </c>
      <c r="AB80" t="s">
        <v>865</v>
      </c>
      <c r="AC80" s="47" t="s">
        <v>683</v>
      </c>
      <c r="AD80" s="47" t="s">
        <v>866</v>
      </c>
      <c r="AE80" s="47" t="s">
        <v>97</v>
      </c>
      <c r="AF80" s="47" t="s">
        <v>767</v>
      </c>
      <c r="AG80" s="47" t="s">
        <v>97</v>
      </c>
      <c r="AH80" s="47" t="s">
        <v>867</v>
      </c>
      <c r="AI80" s="47" t="s">
        <v>868</v>
      </c>
      <c r="AJ80" s="47" t="s">
        <v>99</v>
      </c>
      <c r="AK80" s="47" t="s">
        <v>97</v>
      </c>
      <c r="AL80" s="47" t="s">
        <v>869</v>
      </c>
      <c r="AM80" s="47" t="s">
        <v>97</v>
      </c>
      <c r="AN80" t="s">
        <v>870</v>
      </c>
      <c r="AO80" t="s">
        <v>97</v>
      </c>
    </row>
    <row r="81" spans="1:41" x14ac:dyDescent="0.25">
      <c r="A81" s="43" t="s">
        <v>287</v>
      </c>
      <c r="B81" t="s">
        <v>288</v>
      </c>
      <c r="C81">
        <f t="shared" si="3"/>
        <v>74</v>
      </c>
      <c r="D81">
        <v>74</v>
      </c>
      <c r="E81">
        <v>63003</v>
      </c>
      <c r="F81">
        <v>62803</v>
      </c>
      <c r="G81">
        <f t="shared" si="4"/>
        <v>201</v>
      </c>
      <c r="H81" t="s">
        <v>132</v>
      </c>
      <c r="I81">
        <v>63003</v>
      </c>
      <c r="J81" t="str">
        <f t="shared" si="5"/>
        <v>no</v>
      </c>
      <c r="K81" t="str">
        <f t="shared" si="6"/>
        <v>yes</v>
      </c>
      <c r="L81" t="s">
        <v>871</v>
      </c>
      <c r="M81" t="s">
        <v>102</v>
      </c>
      <c r="N81" t="s">
        <v>872</v>
      </c>
      <c r="O81" t="s">
        <v>148</v>
      </c>
      <c r="P81" t="s">
        <v>873</v>
      </c>
      <c r="Q81" t="s">
        <v>44</v>
      </c>
      <c r="R81" t="s">
        <v>874</v>
      </c>
      <c r="S81" t="s">
        <v>46</v>
      </c>
      <c r="T81" t="s">
        <v>875</v>
      </c>
      <c r="U81" t="s">
        <v>48</v>
      </c>
      <c r="V81" t="s">
        <v>864</v>
      </c>
      <c r="W81" t="s">
        <v>224</v>
      </c>
      <c r="X81" t="s">
        <v>225</v>
      </c>
      <c r="Y81" t="s">
        <v>50</v>
      </c>
      <c r="Z81">
        <v>62803</v>
      </c>
      <c r="AA81" t="s">
        <v>876</v>
      </c>
      <c r="AB81" t="s">
        <v>877</v>
      </c>
      <c r="AC81" s="47" t="s">
        <v>683</v>
      </c>
      <c r="AD81" s="47" t="s">
        <v>878</v>
      </c>
      <c r="AE81" s="47" t="s">
        <v>97</v>
      </c>
      <c r="AF81" s="47" t="s">
        <v>767</v>
      </c>
      <c r="AG81" s="47" t="s">
        <v>97</v>
      </c>
      <c r="AH81" s="47" t="s">
        <v>57</v>
      </c>
      <c r="AI81" s="47" t="s">
        <v>58</v>
      </c>
      <c r="AJ81" s="47" t="s">
        <v>99</v>
      </c>
      <c r="AK81" s="47" t="s">
        <v>97</v>
      </c>
      <c r="AL81" s="47" t="s">
        <v>50</v>
      </c>
      <c r="AM81" s="47" t="s">
        <v>50</v>
      </c>
      <c r="AN81" t="s">
        <v>100</v>
      </c>
      <c r="AO81" t="s">
        <v>97</v>
      </c>
    </row>
    <row r="82" spans="1:41" x14ac:dyDescent="0.25">
      <c r="A82" s="43" t="s">
        <v>287</v>
      </c>
      <c r="B82" t="s">
        <v>288</v>
      </c>
      <c r="C82">
        <f t="shared" si="3"/>
        <v>75</v>
      </c>
      <c r="D82">
        <v>75</v>
      </c>
      <c r="E82">
        <v>63386</v>
      </c>
      <c r="F82">
        <v>63000</v>
      </c>
      <c r="G82">
        <f t="shared" si="4"/>
        <v>387</v>
      </c>
      <c r="H82" t="s">
        <v>132</v>
      </c>
      <c r="I82">
        <v>63386</v>
      </c>
      <c r="J82" t="str">
        <f t="shared" si="5"/>
        <v>no</v>
      </c>
      <c r="K82" t="str">
        <f t="shared" si="6"/>
        <v>yes</v>
      </c>
      <c r="L82" t="s">
        <v>879</v>
      </c>
      <c r="M82" t="s">
        <v>835</v>
      </c>
      <c r="N82" t="s">
        <v>819</v>
      </c>
      <c r="O82" t="s">
        <v>880</v>
      </c>
      <c r="P82" t="s">
        <v>881</v>
      </c>
      <c r="Q82" t="s">
        <v>44</v>
      </c>
      <c r="R82" t="s">
        <v>882</v>
      </c>
      <c r="S82" t="s">
        <v>46</v>
      </c>
      <c r="T82" t="s">
        <v>883</v>
      </c>
      <c r="U82" t="s">
        <v>823</v>
      </c>
      <c r="V82" t="s">
        <v>884</v>
      </c>
      <c r="W82" t="s">
        <v>308</v>
      </c>
      <c r="X82" t="s">
        <v>309</v>
      </c>
      <c r="Y82" t="s">
        <v>50</v>
      </c>
      <c r="Z82">
        <v>63000</v>
      </c>
      <c r="AA82" t="s">
        <v>385</v>
      </c>
      <c r="AB82" t="s">
        <v>885</v>
      </c>
      <c r="AC82" s="47" t="s">
        <v>53</v>
      </c>
      <c r="AD82" s="47" t="s">
        <v>886</v>
      </c>
      <c r="AE82" s="47" t="s">
        <v>887</v>
      </c>
      <c r="AF82" s="47" t="s">
        <v>888</v>
      </c>
      <c r="AG82" s="47" t="s">
        <v>887</v>
      </c>
      <c r="AH82" s="47" t="s">
        <v>57</v>
      </c>
      <c r="AI82" s="47" t="s">
        <v>58</v>
      </c>
      <c r="AJ82" s="47" t="s">
        <v>889</v>
      </c>
      <c r="AK82" s="47" t="s">
        <v>97</v>
      </c>
      <c r="AL82" s="47" t="s">
        <v>1068</v>
      </c>
      <c r="AM82" s="47" t="s">
        <v>97</v>
      </c>
      <c r="AN82" s="47" t="s">
        <v>890</v>
      </c>
      <c r="AO82" s="47" t="s">
        <v>97</v>
      </c>
    </row>
    <row r="83" spans="1:41" x14ac:dyDescent="0.25">
      <c r="A83" s="43" t="s">
        <v>389</v>
      </c>
      <c r="B83" t="s">
        <v>37</v>
      </c>
      <c r="C83">
        <f t="shared" si="3"/>
        <v>76</v>
      </c>
      <c r="D83">
        <v>76</v>
      </c>
      <c r="E83">
        <v>63523</v>
      </c>
      <c r="F83">
        <v>63383</v>
      </c>
      <c r="G83">
        <f t="shared" si="4"/>
        <v>141</v>
      </c>
      <c r="H83" t="s">
        <v>132</v>
      </c>
      <c r="I83">
        <v>63523</v>
      </c>
      <c r="J83" t="str">
        <f t="shared" si="5"/>
        <v>no</v>
      </c>
      <c r="K83" t="str">
        <f t="shared" si="6"/>
        <v>yes</v>
      </c>
      <c r="L83" t="s">
        <v>39</v>
      </c>
      <c r="M83" t="s">
        <v>835</v>
      </c>
      <c r="N83" t="s">
        <v>41</v>
      </c>
      <c r="O83" t="s">
        <v>42</v>
      </c>
      <c r="P83" t="s">
        <v>891</v>
      </c>
      <c r="Q83" t="s">
        <v>44</v>
      </c>
      <c r="R83" t="s">
        <v>892</v>
      </c>
      <c r="S83" t="s">
        <v>46</v>
      </c>
      <c r="T83" t="s">
        <v>893</v>
      </c>
      <c r="U83" t="s">
        <v>70</v>
      </c>
      <c r="V83" t="s">
        <v>894</v>
      </c>
      <c r="W83" t="s">
        <v>308</v>
      </c>
      <c r="X83" t="s">
        <v>309</v>
      </c>
      <c r="Y83" t="s">
        <v>50</v>
      </c>
      <c r="Z83">
        <v>63523</v>
      </c>
      <c r="AA83" t="s">
        <v>125</v>
      </c>
      <c r="AB83" t="s">
        <v>895</v>
      </c>
      <c r="AC83" t="s">
        <v>95</v>
      </c>
      <c r="AD83" t="s">
        <v>896</v>
      </c>
      <c r="AE83" t="s">
        <v>97</v>
      </c>
      <c r="AF83" t="s">
        <v>897</v>
      </c>
      <c r="AG83" t="s">
        <v>97</v>
      </c>
      <c r="AH83" t="s">
        <v>898</v>
      </c>
      <c r="AI83" t="s">
        <v>58</v>
      </c>
      <c r="AJ83" t="s">
        <v>99</v>
      </c>
      <c r="AK83" t="s">
        <v>97</v>
      </c>
      <c r="AL83" t="s">
        <v>50</v>
      </c>
      <c r="AM83" t="s">
        <v>50</v>
      </c>
      <c r="AN83" t="s">
        <v>100</v>
      </c>
      <c r="AO83" t="s">
        <v>97</v>
      </c>
    </row>
    <row r="84" spans="1:41" x14ac:dyDescent="0.25">
      <c r="A84" s="43" t="s">
        <v>389</v>
      </c>
      <c r="B84" t="s">
        <v>37</v>
      </c>
      <c r="C84">
        <f t="shared" si="3"/>
        <v>77</v>
      </c>
      <c r="D84">
        <v>77</v>
      </c>
      <c r="E84">
        <v>63690</v>
      </c>
      <c r="F84">
        <v>63520</v>
      </c>
      <c r="G84">
        <f t="shared" si="4"/>
        <v>171</v>
      </c>
      <c r="H84" t="s">
        <v>132</v>
      </c>
      <c r="I84">
        <v>63690</v>
      </c>
      <c r="J84" t="str">
        <f t="shared" si="5"/>
        <v>no</v>
      </c>
      <c r="K84" t="str">
        <f t="shared" si="6"/>
        <v>yes</v>
      </c>
      <c r="L84" t="s">
        <v>39</v>
      </c>
      <c r="M84" t="s">
        <v>40</v>
      </c>
      <c r="N84" t="s">
        <v>41</v>
      </c>
      <c r="O84" t="s">
        <v>42</v>
      </c>
      <c r="P84" t="s">
        <v>899</v>
      </c>
      <c r="Q84" t="s">
        <v>44</v>
      </c>
      <c r="R84" t="s">
        <v>900</v>
      </c>
      <c r="S84" t="s">
        <v>46</v>
      </c>
      <c r="T84" t="s">
        <v>901</v>
      </c>
      <c r="U84" t="s">
        <v>902</v>
      </c>
      <c r="V84" t="s">
        <v>903</v>
      </c>
      <c r="W84" t="s">
        <v>308</v>
      </c>
      <c r="X84" t="s">
        <v>309</v>
      </c>
      <c r="Y84" t="s">
        <v>50</v>
      </c>
      <c r="Z84">
        <v>63690</v>
      </c>
      <c r="AA84" t="s">
        <v>125</v>
      </c>
      <c r="AB84" t="s">
        <v>904</v>
      </c>
      <c r="AC84" t="s">
        <v>683</v>
      </c>
      <c r="AD84" t="s">
        <v>905</v>
      </c>
      <c r="AE84" t="s">
        <v>97</v>
      </c>
      <c r="AF84" t="s">
        <v>906</v>
      </c>
      <c r="AG84" t="s">
        <v>97</v>
      </c>
      <c r="AH84" t="s">
        <v>57</v>
      </c>
      <c r="AI84" t="s">
        <v>58</v>
      </c>
      <c r="AJ84" t="s">
        <v>99</v>
      </c>
      <c r="AK84" t="s">
        <v>97</v>
      </c>
      <c r="AL84" t="s">
        <v>50</v>
      </c>
      <c r="AM84" t="s">
        <v>50</v>
      </c>
      <c r="AN84" t="s">
        <v>100</v>
      </c>
      <c r="AO84" t="s">
        <v>97</v>
      </c>
    </row>
    <row r="85" spans="1:41" x14ac:dyDescent="0.25">
      <c r="A85" s="43" t="s">
        <v>389</v>
      </c>
      <c r="B85" t="s">
        <v>37</v>
      </c>
      <c r="C85">
        <f t="shared" si="3"/>
        <v>78</v>
      </c>
      <c r="D85">
        <v>78</v>
      </c>
      <c r="E85">
        <v>64013</v>
      </c>
      <c r="F85">
        <v>63687</v>
      </c>
      <c r="G85">
        <f t="shared" si="4"/>
        <v>327</v>
      </c>
      <c r="H85" t="s">
        <v>132</v>
      </c>
      <c r="I85">
        <v>64016</v>
      </c>
      <c r="J85" t="str">
        <f t="shared" si="5"/>
        <v>YES</v>
      </c>
      <c r="K85" t="str">
        <f t="shared" si="6"/>
        <v>yes</v>
      </c>
      <c r="L85" t="s">
        <v>39</v>
      </c>
      <c r="M85" t="s">
        <v>40</v>
      </c>
      <c r="N85" t="s">
        <v>65</v>
      </c>
      <c r="O85" t="s">
        <v>66</v>
      </c>
      <c r="P85" t="s">
        <v>907</v>
      </c>
      <c r="Q85" t="s">
        <v>44</v>
      </c>
      <c r="R85" t="s">
        <v>908</v>
      </c>
      <c r="S85" t="s">
        <v>46</v>
      </c>
      <c r="T85" t="s">
        <v>909</v>
      </c>
      <c r="U85" t="s">
        <v>505</v>
      </c>
      <c r="V85" t="s">
        <v>910</v>
      </c>
      <c r="W85" t="s">
        <v>224</v>
      </c>
      <c r="X85" t="s">
        <v>225</v>
      </c>
      <c r="Y85" t="s">
        <v>50</v>
      </c>
      <c r="Z85">
        <v>64014</v>
      </c>
      <c r="AA85" t="s">
        <v>516</v>
      </c>
      <c r="AB85" t="s">
        <v>911</v>
      </c>
      <c r="AC85" t="s">
        <v>683</v>
      </c>
      <c r="AD85" t="s">
        <v>912</v>
      </c>
      <c r="AE85" t="s">
        <v>887</v>
      </c>
      <c r="AF85" t="s">
        <v>548</v>
      </c>
      <c r="AG85" t="s">
        <v>97</v>
      </c>
      <c r="AH85" t="s">
        <v>57</v>
      </c>
      <c r="AI85" t="s">
        <v>58</v>
      </c>
      <c r="AJ85" t="s">
        <v>99</v>
      </c>
      <c r="AK85" t="s">
        <v>97</v>
      </c>
      <c r="AL85" t="s">
        <v>50</v>
      </c>
      <c r="AM85" t="s">
        <v>50</v>
      </c>
      <c r="AN85" t="s">
        <v>913</v>
      </c>
      <c r="AO85" t="s">
        <v>97</v>
      </c>
    </row>
    <row r="86" spans="1:41" x14ac:dyDescent="0.25">
      <c r="A86" s="43" t="s">
        <v>487</v>
      </c>
      <c r="B86" t="s">
        <v>512</v>
      </c>
      <c r="C86">
        <f t="shared" si="3"/>
        <v>79</v>
      </c>
      <c r="D86">
        <v>79</v>
      </c>
      <c r="E86">
        <v>64261</v>
      </c>
      <c r="F86">
        <v>64013</v>
      </c>
      <c r="G86">
        <f t="shared" si="4"/>
        <v>249</v>
      </c>
      <c r="H86" t="s">
        <v>132</v>
      </c>
      <c r="I86">
        <v>64261</v>
      </c>
      <c r="J86" t="str">
        <f t="shared" si="5"/>
        <v>no</v>
      </c>
      <c r="K86" t="str">
        <f t="shared" si="6"/>
        <v>yes</v>
      </c>
      <c r="L86" t="s">
        <v>39</v>
      </c>
      <c r="M86" t="s">
        <v>40</v>
      </c>
      <c r="N86" t="s">
        <v>41</v>
      </c>
      <c r="O86" t="s">
        <v>42</v>
      </c>
      <c r="P86" t="s">
        <v>914</v>
      </c>
      <c r="Q86" t="s">
        <v>44</v>
      </c>
      <c r="R86" t="s">
        <v>915</v>
      </c>
      <c r="S86" t="s">
        <v>46</v>
      </c>
      <c r="T86" t="s">
        <v>916</v>
      </c>
      <c r="U86" t="s">
        <v>70</v>
      </c>
      <c r="V86" t="s">
        <v>917</v>
      </c>
      <c r="W86" t="s">
        <v>308</v>
      </c>
      <c r="X86" t="s">
        <v>309</v>
      </c>
      <c r="Y86" t="s">
        <v>50</v>
      </c>
      <c r="Z86">
        <v>64261</v>
      </c>
      <c r="AA86" t="s">
        <v>125</v>
      </c>
      <c r="AB86" t="s">
        <v>918</v>
      </c>
      <c r="AC86" t="s">
        <v>683</v>
      </c>
      <c r="AD86" t="s">
        <v>919</v>
      </c>
      <c r="AE86" t="s">
        <v>97</v>
      </c>
      <c r="AF86" t="s">
        <v>860</v>
      </c>
      <c r="AG86" t="s">
        <v>97</v>
      </c>
      <c r="AH86" t="s">
        <v>57</v>
      </c>
      <c r="AI86" t="s">
        <v>58</v>
      </c>
      <c r="AJ86" t="s">
        <v>99</v>
      </c>
      <c r="AK86" t="s">
        <v>97</v>
      </c>
      <c r="AL86" t="s">
        <v>50</v>
      </c>
      <c r="AM86" t="s">
        <v>50</v>
      </c>
      <c r="AN86" t="s">
        <v>100</v>
      </c>
      <c r="AO86" t="s">
        <v>97</v>
      </c>
    </row>
    <row r="87" spans="1:41" x14ac:dyDescent="0.25">
      <c r="A87" s="43" t="s">
        <v>487</v>
      </c>
      <c r="B87" t="s">
        <v>512</v>
      </c>
      <c r="C87">
        <f t="shared" si="3"/>
        <v>80</v>
      </c>
      <c r="D87">
        <v>80</v>
      </c>
      <c r="E87">
        <v>64419</v>
      </c>
      <c r="F87">
        <v>64258</v>
      </c>
      <c r="G87">
        <f t="shared" si="4"/>
        <v>162</v>
      </c>
      <c r="H87" t="s">
        <v>132</v>
      </c>
      <c r="I87">
        <v>64419</v>
      </c>
      <c r="J87" t="str">
        <f t="shared" si="5"/>
        <v>no</v>
      </c>
      <c r="K87" t="str">
        <f t="shared" si="6"/>
        <v>yes</v>
      </c>
      <c r="L87" t="s">
        <v>39</v>
      </c>
      <c r="M87" t="s">
        <v>40</v>
      </c>
      <c r="N87" t="s">
        <v>41</v>
      </c>
      <c r="O87" t="s">
        <v>42</v>
      </c>
      <c r="P87" t="s">
        <v>920</v>
      </c>
      <c r="Q87" t="s">
        <v>44</v>
      </c>
      <c r="R87" t="s">
        <v>921</v>
      </c>
      <c r="S87" t="s">
        <v>46</v>
      </c>
      <c r="T87" t="s">
        <v>922</v>
      </c>
      <c r="U87" t="s">
        <v>70</v>
      </c>
      <c r="V87" t="s">
        <v>923</v>
      </c>
      <c r="W87" t="s">
        <v>308</v>
      </c>
      <c r="X87" t="s">
        <v>309</v>
      </c>
      <c r="Y87" t="s">
        <v>50</v>
      </c>
      <c r="Z87">
        <v>64419</v>
      </c>
      <c r="AA87" t="s">
        <v>125</v>
      </c>
      <c r="AB87" t="s">
        <v>924</v>
      </c>
      <c r="AC87" t="s">
        <v>683</v>
      </c>
      <c r="AD87" t="s">
        <v>925</v>
      </c>
      <c r="AE87" t="s">
        <v>97</v>
      </c>
      <c r="AF87" t="s">
        <v>860</v>
      </c>
      <c r="AG87" t="s">
        <v>97</v>
      </c>
      <c r="AH87" t="s">
        <v>57</v>
      </c>
      <c r="AI87" t="s">
        <v>58</v>
      </c>
      <c r="AJ87" t="s">
        <v>99</v>
      </c>
      <c r="AK87" t="s">
        <v>97</v>
      </c>
      <c r="AL87" t="s">
        <v>50</v>
      </c>
      <c r="AM87" t="s">
        <v>50</v>
      </c>
      <c r="AN87" t="s">
        <v>100</v>
      </c>
      <c r="AO87" t="s">
        <v>97</v>
      </c>
    </row>
    <row r="88" spans="1:41" x14ac:dyDescent="0.25">
      <c r="A88" s="43" t="s">
        <v>487</v>
      </c>
      <c r="B88" t="s">
        <v>512</v>
      </c>
      <c r="C88">
        <f t="shared" si="3"/>
        <v>81</v>
      </c>
      <c r="D88">
        <v>81</v>
      </c>
      <c r="E88">
        <v>64907</v>
      </c>
      <c r="F88">
        <v>64416</v>
      </c>
      <c r="G88">
        <f t="shared" si="4"/>
        <v>492</v>
      </c>
      <c r="H88" t="s">
        <v>132</v>
      </c>
      <c r="I88">
        <v>64907</v>
      </c>
      <c r="J88" t="str">
        <f t="shared" si="5"/>
        <v>no</v>
      </c>
      <c r="K88" t="str">
        <f t="shared" si="6"/>
        <v>yes</v>
      </c>
      <c r="L88" t="s">
        <v>39</v>
      </c>
      <c r="M88" t="s">
        <v>40</v>
      </c>
      <c r="N88" t="s">
        <v>41</v>
      </c>
      <c r="O88" t="s">
        <v>42</v>
      </c>
      <c r="P88" t="s">
        <v>926</v>
      </c>
      <c r="Q88" t="s">
        <v>44</v>
      </c>
      <c r="R88" t="s">
        <v>927</v>
      </c>
      <c r="S88" t="s">
        <v>46</v>
      </c>
      <c r="T88" t="s">
        <v>928</v>
      </c>
      <c r="U88" t="s">
        <v>70</v>
      </c>
      <c r="V88" t="s">
        <v>929</v>
      </c>
      <c r="W88" t="s">
        <v>930</v>
      </c>
      <c r="X88" t="s">
        <v>931</v>
      </c>
      <c r="Y88" t="s">
        <v>762</v>
      </c>
      <c r="Z88">
        <v>64907</v>
      </c>
      <c r="AA88" t="s">
        <v>125</v>
      </c>
      <c r="AB88" t="s">
        <v>932</v>
      </c>
      <c r="AC88" t="s">
        <v>683</v>
      </c>
      <c r="AD88" t="s">
        <v>933</v>
      </c>
      <c r="AE88" t="s">
        <v>97</v>
      </c>
      <c r="AF88" t="s">
        <v>860</v>
      </c>
      <c r="AG88" t="s">
        <v>97</v>
      </c>
      <c r="AH88" t="s">
        <v>301</v>
      </c>
      <c r="AI88" t="s">
        <v>194</v>
      </c>
      <c r="AJ88" t="s">
        <v>99</v>
      </c>
      <c r="AK88" t="s">
        <v>97</v>
      </c>
      <c r="AL88" t="s">
        <v>194</v>
      </c>
      <c r="AM88" t="s">
        <v>934</v>
      </c>
      <c r="AN88" t="s">
        <v>301</v>
      </c>
      <c r="AO88" t="s">
        <v>194</v>
      </c>
    </row>
    <row r="89" spans="1:41" x14ac:dyDescent="0.25">
      <c r="A89" s="43" t="s">
        <v>357</v>
      </c>
      <c r="B89" t="s">
        <v>358</v>
      </c>
      <c r="C89">
        <f>C88+1</f>
        <v>82</v>
      </c>
      <c r="D89">
        <v>82</v>
      </c>
      <c r="E89">
        <v>65041</v>
      </c>
      <c r="F89" s="48">
        <v>64895</v>
      </c>
      <c r="G89">
        <f t="shared" si="4"/>
        <v>147</v>
      </c>
      <c r="H89" t="s">
        <v>132</v>
      </c>
      <c r="I89">
        <v>65041</v>
      </c>
      <c r="J89" t="str">
        <f t="shared" si="5"/>
        <v>no</v>
      </c>
      <c r="K89" t="str">
        <f t="shared" si="6"/>
        <v>yes</v>
      </c>
      <c r="L89" t="s">
        <v>935</v>
      </c>
      <c r="M89" t="s">
        <v>40</v>
      </c>
      <c r="N89" s="45" t="s">
        <v>41</v>
      </c>
      <c r="O89" t="s">
        <v>42</v>
      </c>
      <c r="P89" s="49" t="s">
        <v>936</v>
      </c>
      <c r="Q89" t="s">
        <v>44</v>
      </c>
      <c r="R89" s="48" t="s">
        <v>937</v>
      </c>
      <c r="S89" s="48" t="s">
        <v>46</v>
      </c>
      <c r="T89" t="s">
        <v>938</v>
      </c>
      <c r="U89" t="s">
        <v>939</v>
      </c>
      <c r="V89" t="s">
        <v>940</v>
      </c>
      <c r="W89" t="s">
        <v>224</v>
      </c>
      <c r="X89" t="s">
        <v>225</v>
      </c>
      <c r="Y89" t="s">
        <v>50</v>
      </c>
      <c r="Z89">
        <v>65041</v>
      </c>
      <c r="AA89" t="s">
        <v>125</v>
      </c>
      <c r="AB89" t="s">
        <v>941</v>
      </c>
      <c r="AC89" t="s">
        <v>683</v>
      </c>
      <c r="AD89" t="s">
        <v>942</v>
      </c>
      <c r="AE89" t="s">
        <v>97</v>
      </c>
      <c r="AF89" t="s">
        <v>778</v>
      </c>
      <c r="AG89" t="s">
        <v>97</v>
      </c>
      <c r="AH89" t="s">
        <v>57</v>
      </c>
      <c r="AI89" t="s">
        <v>58</v>
      </c>
      <c r="AJ89" t="s">
        <v>99</v>
      </c>
      <c r="AK89" t="s">
        <v>97</v>
      </c>
      <c r="AL89" t="s">
        <v>50</v>
      </c>
      <c r="AM89" t="s">
        <v>50</v>
      </c>
      <c r="AN89" t="s">
        <v>100</v>
      </c>
      <c r="AO89" t="s">
        <v>97</v>
      </c>
    </row>
    <row r="90" spans="1:41" x14ac:dyDescent="0.25">
      <c r="A90" s="43" t="s">
        <v>357</v>
      </c>
      <c r="B90" t="s">
        <v>358</v>
      </c>
      <c r="C90">
        <f t="shared" si="3"/>
        <v>83</v>
      </c>
      <c r="D90">
        <v>83</v>
      </c>
      <c r="E90" s="49">
        <v>65364</v>
      </c>
      <c r="F90">
        <v>65041</v>
      </c>
      <c r="G90">
        <f t="shared" si="4"/>
        <v>324</v>
      </c>
      <c r="H90" t="s">
        <v>132</v>
      </c>
      <c r="I90">
        <v>65364</v>
      </c>
      <c r="J90" t="str">
        <f t="shared" si="5"/>
        <v>no</v>
      </c>
      <c r="K90" t="str">
        <f t="shared" si="6"/>
        <v>yes</v>
      </c>
      <c r="L90" t="s">
        <v>39</v>
      </c>
      <c r="M90" t="s">
        <v>40</v>
      </c>
      <c r="N90" s="49" t="s">
        <v>41</v>
      </c>
      <c r="O90" t="s">
        <v>42</v>
      </c>
      <c r="P90" t="s">
        <v>943</v>
      </c>
      <c r="Q90" t="s">
        <v>44</v>
      </c>
      <c r="R90" t="s">
        <v>944</v>
      </c>
      <c r="S90" s="48" t="s">
        <v>46</v>
      </c>
      <c r="T90" t="s">
        <v>945</v>
      </c>
      <c r="U90" t="s">
        <v>70</v>
      </c>
      <c r="V90" t="s">
        <v>946</v>
      </c>
      <c r="W90" t="s">
        <v>123</v>
      </c>
      <c r="X90" t="s">
        <v>124</v>
      </c>
      <c r="Y90" t="s">
        <v>762</v>
      </c>
      <c r="Z90">
        <v>65364</v>
      </c>
      <c r="AA90" t="s">
        <v>125</v>
      </c>
      <c r="AB90" t="s">
        <v>947</v>
      </c>
      <c r="AC90" t="s">
        <v>683</v>
      </c>
      <c r="AD90" t="s">
        <v>948</v>
      </c>
      <c r="AE90" t="s">
        <v>97</v>
      </c>
      <c r="AF90" t="s">
        <v>949</v>
      </c>
      <c r="AG90" t="s">
        <v>97</v>
      </c>
      <c r="AH90" t="s">
        <v>57</v>
      </c>
      <c r="AI90" t="s">
        <v>58</v>
      </c>
      <c r="AJ90" t="s">
        <v>99</v>
      </c>
      <c r="AK90" t="s">
        <v>97</v>
      </c>
      <c r="AL90" t="s">
        <v>50</v>
      </c>
      <c r="AM90" t="s">
        <v>50</v>
      </c>
      <c r="AN90" t="s">
        <v>100</v>
      </c>
      <c r="AO90" t="s">
        <v>97</v>
      </c>
    </row>
    <row r="91" spans="1:41" x14ac:dyDescent="0.25">
      <c r="A91" s="43" t="s">
        <v>357</v>
      </c>
      <c r="B91" t="s">
        <v>358</v>
      </c>
      <c r="C91">
        <f t="shared" si="3"/>
        <v>84</v>
      </c>
      <c r="D91">
        <v>84</v>
      </c>
      <c r="E91">
        <v>65635</v>
      </c>
      <c r="F91">
        <v>65357</v>
      </c>
      <c r="G91">
        <f t="shared" si="4"/>
        <v>279</v>
      </c>
      <c r="H91" t="s">
        <v>132</v>
      </c>
      <c r="I91">
        <v>65635</v>
      </c>
      <c r="J91" t="str">
        <f t="shared" si="5"/>
        <v>no</v>
      </c>
      <c r="K91" t="str">
        <f t="shared" si="6"/>
        <v>yes</v>
      </c>
      <c r="L91" t="s">
        <v>871</v>
      </c>
      <c r="M91" t="s">
        <v>102</v>
      </c>
      <c r="N91" t="s">
        <v>625</v>
      </c>
      <c r="O91" s="49" t="s">
        <v>950</v>
      </c>
      <c r="P91" t="s">
        <v>951</v>
      </c>
      <c r="Q91" t="s">
        <v>44</v>
      </c>
      <c r="R91" t="s">
        <v>952</v>
      </c>
      <c r="S91" s="48" t="s">
        <v>46</v>
      </c>
      <c r="T91" t="s">
        <v>953</v>
      </c>
      <c r="U91" t="s">
        <v>70</v>
      </c>
      <c r="V91" t="s">
        <v>954</v>
      </c>
      <c r="W91" t="s">
        <v>955</v>
      </c>
      <c r="X91" t="s">
        <v>956</v>
      </c>
      <c r="Y91" t="s">
        <v>141</v>
      </c>
      <c r="Z91">
        <v>65635</v>
      </c>
      <c r="AA91" t="s">
        <v>125</v>
      </c>
      <c r="AB91" t="s">
        <v>957</v>
      </c>
      <c r="AC91" t="s">
        <v>53</v>
      </c>
      <c r="AD91" t="s">
        <v>958</v>
      </c>
      <c r="AE91" t="s">
        <v>959</v>
      </c>
      <c r="AF91" t="s">
        <v>860</v>
      </c>
      <c r="AG91" t="s">
        <v>959</v>
      </c>
      <c r="AH91" t="s">
        <v>57</v>
      </c>
      <c r="AI91" t="s">
        <v>58</v>
      </c>
      <c r="AJ91" t="s">
        <v>960</v>
      </c>
      <c r="AK91" t="s">
        <v>961</v>
      </c>
      <c r="AL91" t="s">
        <v>962</v>
      </c>
      <c r="AM91" t="s">
        <v>963</v>
      </c>
      <c r="AN91" t="s">
        <v>550</v>
      </c>
      <c r="AO91" t="s">
        <v>964</v>
      </c>
    </row>
    <row r="92" spans="1:41" x14ac:dyDescent="0.25">
      <c r="A92" s="43" t="s">
        <v>253</v>
      </c>
      <c r="B92" t="s">
        <v>737</v>
      </c>
      <c r="C92">
        <f>C91+1</f>
        <v>85</v>
      </c>
      <c r="D92">
        <v>85</v>
      </c>
      <c r="E92">
        <v>65989</v>
      </c>
      <c r="F92">
        <v>65687</v>
      </c>
      <c r="G92">
        <f t="shared" si="4"/>
        <v>303</v>
      </c>
      <c r="H92" t="s">
        <v>132</v>
      </c>
      <c r="I92">
        <v>65989</v>
      </c>
      <c r="J92" t="str">
        <f t="shared" si="5"/>
        <v>no</v>
      </c>
      <c r="K92" t="str">
        <f t="shared" si="6"/>
        <v>yes</v>
      </c>
      <c r="L92" t="s">
        <v>39</v>
      </c>
      <c r="M92" t="s">
        <v>40</v>
      </c>
      <c r="N92" t="s">
        <v>41</v>
      </c>
      <c r="O92" t="s">
        <v>42</v>
      </c>
      <c r="P92" t="s">
        <v>965</v>
      </c>
      <c r="Q92" t="s">
        <v>44</v>
      </c>
      <c r="R92" t="s">
        <v>966</v>
      </c>
      <c r="S92" t="s">
        <v>46</v>
      </c>
      <c r="T92" t="s">
        <v>967</v>
      </c>
      <c r="U92" t="s">
        <v>70</v>
      </c>
      <c r="V92" t="s">
        <v>968</v>
      </c>
      <c r="W92" t="s">
        <v>969</v>
      </c>
      <c r="X92" t="s">
        <v>970</v>
      </c>
      <c r="Y92" t="s">
        <v>971</v>
      </c>
      <c r="Z92">
        <v>65989</v>
      </c>
      <c r="AA92" t="s">
        <v>972</v>
      </c>
      <c r="AB92" t="s">
        <v>973</v>
      </c>
      <c r="AC92" t="s">
        <v>111</v>
      </c>
      <c r="AD92" t="s">
        <v>974</v>
      </c>
      <c r="AE92" t="s">
        <v>97</v>
      </c>
      <c r="AF92" t="s">
        <v>273</v>
      </c>
      <c r="AG92" t="s">
        <v>97</v>
      </c>
      <c r="AH92" t="s">
        <v>57</v>
      </c>
      <c r="AI92" t="s">
        <v>58</v>
      </c>
      <c r="AJ92" t="s">
        <v>99</v>
      </c>
      <c r="AK92" t="s">
        <v>97</v>
      </c>
      <c r="AL92" t="s">
        <v>50</v>
      </c>
      <c r="AM92" t="s">
        <v>50</v>
      </c>
      <c r="AN92" t="s">
        <v>100</v>
      </c>
      <c r="AO92" t="s">
        <v>97</v>
      </c>
    </row>
    <row r="93" spans="1:41" x14ac:dyDescent="0.25">
      <c r="A93" s="43" t="s">
        <v>253</v>
      </c>
      <c r="B93" t="s">
        <v>737</v>
      </c>
      <c r="C93">
        <f t="shared" si="3"/>
        <v>86</v>
      </c>
      <c r="D93">
        <v>86</v>
      </c>
      <c r="E93">
        <v>66212</v>
      </c>
      <c r="F93">
        <v>66069</v>
      </c>
      <c r="G93">
        <f t="shared" si="4"/>
        <v>144</v>
      </c>
      <c r="H93" t="s">
        <v>132</v>
      </c>
      <c r="I93">
        <v>66212</v>
      </c>
      <c r="J93" t="str">
        <f t="shared" si="5"/>
        <v>no</v>
      </c>
      <c r="K93" t="str">
        <f t="shared" si="6"/>
        <v>yes</v>
      </c>
      <c r="L93" t="s">
        <v>975</v>
      </c>
      <c r="M93" t="s">
        <v>739</v>
      </c>
      <c r="N93" t="s">
        <v>625</v>
      </c>
      <c r="O93" t="s">
        <v>148</v>
      </c>
      <c r="P93" t="s">
        <v>976</v>
      </c>
      <c r="Q93" t="s">
        <v>44</v>
      </c>
      <c r="R93" t="s">
        <v>977</v>
      </c>
      <c r="S93" t="s">
        <v>46</v>
      </c>
      <c r="T93" t="s">
        <v>978</v>
      </c>
      <c r="U93" t="s">
        <v>48</v>
      </c>
      <c r="V93" t="s">
        <v>979</v>
      </c>
      <c r="W93" t="s">
        <v>980</v>
      </c>
      <c r="X93" t="s">
        <v>981</v>
      </c>
      <c r="Y93" t="s">
        <v>50</v>
      </c>
      <c r="Z93">
        <v>66212</v>
      </c>
      <c r="AA93" t="s">
        <v>982</v>
      </c>
      <c r="AB93" t="s">
        <v>983</v>
      </c>
      <c r="AC93" t="s">
        <v>53</v>
      </c>
      <c r="AD93" t="s">
        <v>984</v>
      </c>
      <c r="AE93" t="s">
        <v>97</v>
      </c>
      <c r="AF93" t="s">
        <v>192</v>
      </c>
      <c r="AG93" t="s">
        <v>97</v>
      </c>
      <c r="AH93" t="s">
        <v>57</v>
      </c>
      <c r="AI93" t="s">
        <v>58</v>
      </c>
      <c r="AJ93" t="s">
        <v>99</v>
      </c>
      <c r="AK93" t="s">
        <v>97</v>
      </c>
      <c r="AL93" t="s">
        <v>50</v>
      </c>
      <c r="AM93" t="s">
        <v>50</v>
      </c>
      <c r="AN93" t="s">
        <v>100</v>
      </c>
      <c r="AO93" t="s">
        <v>97</v>
      </c>
    </row>
    <row r="94" spans="1:41" x14ac:dyDescent="0.25">
      <c r="A94" s="43" t="s">
        <v>36</v>
      </c>
      <c r="B94" t="s">
        <v>737</v>
      </c>
      <c r="C94">
        <f t="shared" si="3"/>
        <v>87</v>
      </c>
      <c r="D94">
        <v>87</v>
      </c>
      <c r="E94">
        <v>66537</v>
      </c>
      <c r="F94">
        <v>66220</v>
      </c>
      <c r="G94">
        <f t="shared" si="4"/>
        <v>318</v>
      </c>
      <c r="H94" t="s">
        <v>132</v>
      </c>
      <c r="I94">
        <v>66537</v>
      </c>
      <c r="J94" t="str">
        <f t="shared" si="5"/>
        <v>no</v>
      </c>
      <c r="K94" t="str">
        <f t="shared" si="6"/>
        <v>yes</v>
      </c>
      <c r="L94" t="s">
        <v>39</v>
      </c>
      <c r="M94" t="s">
        <v>40</v>
      </c>
      <c r="N94" t="s">
        <v>41</v>
      </c>
      <c r="O94" t="s">
        <v>42</v>
      </c>
      <c r="P94" t="s">
        <v>985</v>
      </c>
      <c r="Q94" t="s">
        <v>44</v>
      </c>
      <c r="R94" t="s">
        <v>986</v>
      </c>
      <c r="S94" t="s">
        <v>46</v>
      </c>
      <c r="T94" t="s">
        <v>987</v>
      </c>
      <c r="U94" t="s">
        <v>70</v>
      </c>
      <c r="V94" t="s">
        <v>988</v>
      </c>
      <c r="W94" t="s">
        <v>224</v>
      </c>
      <c r="X94" t="s">
        <v>225</v>
      </c>
      <c r="Y94" t="s">
        <v>50</v>
      </c>
      <c r="Z94">
        <v>66537</v>
      </c>
      <c r="AA94" t="s">
        <v>125</v>
      </c>
      <c r="AB94" t="s">
        <v>989</v>
      </c>
      <c r="AC94" t="s">
        <v>95</v>
      </c>
      <c r="AD94" t="s">
        <v>990</v>
      </c>
      <c r="AE94" t="s">
        <v>887</v>
      </c>
      <c r="AF94" t="s">
        <v>888</v>
      </c>
      <c r="AG94" t="s">
        <v>887</v>
      </c>
      <c r="AH94" t="s">
        <v>57</v>
      </c>
      <c r="AI94" t="s">
        <v>58</v>
      </c>
      <c r="AJ94" t="s">
        <v>99</v>
      </c>
      <c r="AK94" t="s">
        <v>97</v>
      </c>
      <c r="AL94" t="s">
        <v>991</v>
      </c>
      <c r="AM94" t="s">
        <v>992</v>
      </c>
      <c r="AN94" t="s">
        <v>100</v>
      </c>
      <c r="AO94" t="s">
        <v>97</v>
      </c>
    </row>
    <row r="95" spans="1:41" x14ac:dyDescent="0.25">
      <c r="A95" s="43" t="s">
        <v>36</v>
      </c>
      <c r="B95" t="s">
        <v>737</v>
      </c>
      <c r="C95">
        <f t="shared" si="3"/>
        <v>88</v>
      </c>
      <c r="D95">
        <v>88</v>
      </c>
      <c r="E95">
        <v>66638</v>
      </c>
      <c r="F95">
        <v>66537</v>
      </c>
      <c r="G95">
        <f t="shared" si="4"/>
        <v>102</v>
      </c>
      <c r="H95" t="s">
        <v>132</v>
      </c>
      <c r="I95">
        <v>66638</v>
      </c>
      <c r="J95" t="str">
        <f t="shared" si="5"/>
        <v>no</v>
      </c>
      <c r="K95" t="str">
        <f t="shared" si="6"/>
        <v>yes</v>
      </c>
      <c r="L95" t="s">
        <v>39</v>
      </c>
      <c r="M95" t="s">
        <v>40</v>
      </c>
      <c r="N95" t="s">
        <v>664</v>
      </c>
      <c r="O95" t="s">
        <v>665</v>
      </c>
      <c r="P95" t="s">
        <v>993</v>
      </c>
      <c r="Q95" t="s">
        <v>44</v>
      </c>
      <c r="R95" t="s">
        <v>994</v>
      </c>
      <c r="S95" t="s">
        <v>46</v>
      </c>
      <c r="T95" t="s">
        <v>995</v>
      </c>
      <c r="U95" t="s">
        <v>48</v>
      </c>
      <c r="V95" t="s">
        <v>996</v>
      </c>
      <c r="W95" t="s">
        <v>997</v>
      </c>
      <c r="X95" t="s">
        <v>998</v>
      </c>
      <c r="Y95" t="s">
        <v>50</v>
      </c>
      <c r="Z95">
        <v>66638</v>
      </c>
      <c r="AA95" t="s">
        <v>125</v>
      </c>
      <c r="AB95" t="s">
        <v>999</v>
      </c>
      <c r="AC95" t="s">
        <v>95</v>
      </c>
      <c r="AD95" t="s">
        <v>1000</v>
      </c>
      <c r="AE95" t="s">
        <v>97</v>
      </c>
      <c r="AF95" t="s">
        <v>767</v>
      </c>
      <c r="AG95" t="s">
        <v>97</v>
      </c>
      <c r="AH95" t="s">
        <v>57</v>
      </c>
      <c r="AI95" t="s">
        <v>58</v>
      </c>
      <c r="AJ95" t="s">
        <v>99</v>
      </c>
      <c r="AK95" t="s">
        <v>97</v>
      </c>
      <c r="AL95" t="s">
        <v>50</v>
      </c>
      <c r="AM95" t="s">
        <v>50</v>
      </c>
      <c r="AN95" t="s">
        <v>100</v>
      </c>
      <c r="AO95" t="s">
        <v>97</v>
      </c>
    </row>
    <row r="96" spans="1:41" x14ac:dyDescent="0.25">
      <c r="A96" s="43" t="s">
        <v>215</v>
      </c>
      <c r="B96" t="s">
        <v>737</v>
      </c>
      <c r="C96">
        <f t="shared" si="3"/>
        <v>89</v>
      </c>
      <c r="D96">
        <v>89</v>
      </c>
      <c r="E96">
        <v>66829</v>
      </c>
      <c r="F96">
        <v>66620</v>
      </c>
      <c r="G96">
        <f t="shared" si="4"/>
        <v>210</v>
      </c>
      <c r="H96" t="s">
        <v>132</v>
      </c>
      <c r="I96">
        <v>66829</v>
      </c>
      <c r="J96" t="str">
        <f t="shared" si="5"/>
        <v>no</v>
      </c>
      <c r="K96" t="str">
        <f t="shared" si="6"/>
        <v>yes</v>
      </c>
      <c r="L96" t="s">
        <v>39</v>
      </c>
      <c r="M96" t="s">
        <v>806</v>
      </c>
      <c r="N96" t="s">
        <v>41</v>
      </c>
      <c r="O96" t="s">
        <v>42</v>
      </c>
      <c r="P96" t="s">
        <v>1001</v>
      </c>
      <c r="Q96" t="s">
        <v>44</v>
      </c>
      <c r="R96" t="s">
        <v>1002</v>
      </c>
      <c r="S96" t="s">
        <v>696</v>
      </c>
      <c r="T96" t="s">
        <v>1003</v>
      </c>
      <c r="U96" t="s">
        <v>70</v>
      </c>
      <c r="V96" t="s">
        <v>1004</v>
      </c>
      <c r="W96" t="s">
        <v>224</v>
      </c>
      <c r="X96" t="s">
        <v>225</v>
      </c>
      <c r="Y96" t="s">
        <v>50</v>
      </c>
      <c r="Z96">
        <v>66829</v>
      </c>
      <c r="AA96" t="s">
        <v>125</v>
      </c>
      <c r="AB96" t="s">
        <v>1005</v>
      </c>
      <c r="AC96" t="s">
        <v>111</v>
      </c>
      <c r="AD96" t="s">
        <v>1001</v>
      </c>
      <c r="AE96" t="s">
        <v>97</v>
      </c>
      <c r="AF96" t="s">
        <v>1006</v>
      </c>
      <c r="AG96" t="s">
        <v>97</v>
      </c>
      <c r="AH96" t="s">
        <v>57</v>
      </c>
      <c r="AI96" t="s">
        <v>58</v>
      </c>
      <c r="AJ96" t="s">
        <v>99</v>
      </c>
      <c r="AK96" t="s">
        <v>97</v>
      </c>
      <c r="AL96" t="s">
        <v>50</v>
      </c>
      <c r="AM96" t="s">
        <v>50</v>
      </c>
      <c r="AN96" t="s">
        <v>100</v>
      </c>
      <c r="AO96" t="s">
        <v>97</v>
      </c>
    </row>
    <row r="97" spans="1:41" x14ac:dyDescent="0.25">
      <c r="A97" s="43" t="s">
        <v>539</v>
      </c>
      <c r="B97" t="s">
        <v>737</v>
      </c>
      <c r="C97">
        <f t="shared" si="3"/>
        <v>90</v>
      </c>
      <c r="D97">
        <v>90</v>
      </c>
      <c r="E97">
        <v>67482</v>
      </c>
      <c r="F97">
        <v>66829</v>
      </c>
      <c r="G97">
        <f t="shared" si="4"/>
        <v>654</v>
      </c>
      <c r="H97" t="s">
        <v>132</v>
      </c>
      <c r="I97">
        <v>67482</v>
      </c>
      <c r="J97" t="str">
        <f t="shared" si="5"/>
        <v>no</v>
      </c>
      <c r="K97" t="str">
        <f t="shared" si="6"/>
        <v>yes</v>
      </c>
      <c r="L97" t="s">
        <v>39</v>
      </c>
      <c r="M97" t="s">
        <v>40</v>
      </c>
      <c r="N97" t="s">
        <v>41</v>
      </c>
      <c r="O97" t="s">
        <v>42</v>
      </c>
      <c r="P97" t="s">
        <v>1007</v>
      </c>
      <c r="Q97" t="s">
        <v>44</v>
      </c>
      <c r="R97" t="s">
        <v>1008</v>
      </c>
      <c r="S97" t="s">
        <v>46</v>
      </c>
      <c r="T97" t="s">
        <v>1009</v>
      </c>
      <c r="U97" t="s">
        <v>70</v>
      </c>
      <c r="V97" t="s">
        <v>1010</v>
      </c>
      <c r="W97" t="s">
        <v>699</v>
      </c>
      <c r="X97" t="s">
        <v>700</v>
      </c>
      <c r="Y97" t="s">
        <v>50</v>
      </c>
      <c r="Z97">
        <v>67482</v>
      </c>
      <c r="AA97" t="s">
        <v>125</v>
      </c>
      <c r="AB97" t="s">
        <v>1011</v>
      </c>
      <c r="AC97" t="s">
        <v>683</v>
      </c>
      <c r="AD97" t="s">
        <v>1012</v>
      </c>
      <c r="AE97" t="s">
        <v>97</v>
      </c>
      <c r="AF97" t="s">
        <v>860</v>
      </c>
      <c r="AG97" t="s">
        <v>97</v>
      </c>
      <c r="AH97" t="s">
        <v>57</v>
      </c>
      <c r="AI97" t="s">
        <v>58</v>
      </c>
      <c r="AJ97" t="s">
        <v>99</v>
      </c>
      <c r="AK97" t="s">
        <v>97</v>
      </c>
      <c r="AL97" t="s">
        <v>50</v>
      </c>
      <c r="AM97" t="s">
        <v>50</v>
      </c>
      <c r="AN97" t="s">
        <v>100</v>
      </c>
      <c r="AO97" t="s">
        <v>97</v>
      </c>
    </row>
    <row r="98" spans="1:41" x14ac:dyDescent="0.25">
      <c r="A98" s="43" t="s">
        <v>539</v>
      </c>
      <c r="B98" t="s">
        <v>737</v>
      </c>
      <c r="C98">
        <f t="shared" si="3"/>
        <v>91</v>
      </c>
      <c r="D98">
        <v>91</v>
      </c>
      <c r="E98">
        <v>67751</v>
      </c>
      <c r="F98">
        <v>67521</v>
      </c>
      <c r="G98">
        <f t="shared" si="4"/>
        <v>231</v>
      </c>
      <c r="H98" t="s">
        <v>132</v>
      </c>
      <c r="I98">
        <v>67751</v>
      </c>
      <c r="J98" t="str">
        <f t="shared" si="5"/>
        <v>no</v>
      </c>
      <c r="K98" t="str">
        <f t="shared" si="6"/>
        <v>yes</v>
      </c>
      <c r="L98" t="s">
        <v>39</v>
      </c>
      <c r="M98" t="s">
        <v>40</v>
      </c>
      <c r="N98" t="s">
        <v>41</v>
      </c>
      <c r="O98" t="s">
        <v>42</v>
      </c>
      <c r="P98" t="s">
        <v>1013</v>
      </c>
      <c r="Q98" t="s">
        <v>44</v>
      </c>
      <c r="R98" t="s">
        <v>1014</v>
      </c>
      <c r="S98" t="s">
        <v>46</v>
      </c>
      <c r="T98" t="s">
        <v>1015</v>
      </c>
      <c r="U98" t="s">
        <v>70</v>
      </c>
      <c r="V98" t="s">
        <v>1016</v>
      </c>
      <c r="W98" t="s">
        <v>1017</v>
      </c>
      <c r="X98" t="s">
        <v>1018</v>
      </c>
      <c r="Y98" t="s">
        <v>50</v>
      </c>
      <c r="Z98">
        <v>67751</v>
      </c>
      <c r="AA98" t="s">
        <v>125</v>
      </c>
      <c r="AB98" t="s">
        <v>1019</v>
      </c>
      <c r="AC98" t="s">
        <v>683</v>
      </c>
      <c r="AD98" t="s">
        <v>1020</v>
      </c>
      <c r="AE98" t="s">
        <v>97</v>
      </c>
      <c r="AF98" t="s">
        <v>860</v>
      </c>
      <c r="AG98" t="s">
        <v>97</v>
      </c>
      <c r="AH98" t="s">
        <v>1021</v>
      </c>
      <c r="AI98" t="s">
        <v>58</v>
      </c>
      <c r="AJ98" t="s">
        <v>99</v>
      </c>
      <c r="AK98" t="s">
        <v>97</v>
      </c>
      <c r="AL98" t="s">
        <v>50</v>
      </c>
      <c r="AM98" t="s">
        <v>50</v>
      </c>
      <c r="AN98" t="s">
        <v>100</v>
      </c>
      <c r="AO98" t="s">
        <v>97</v>
      </c>
    </row>
    <row r="99" spans="1:41" x14ac:dyDescent="0.25">
      <c r="A99" s="43" t="s">
        <v>215</v>
      </c>
      <c r="B99" t="s">
        <v>737</v>
      </c>
      <c r="C99">
        <f t="shared" si="3"/>
        <v>92</v>
      </c>
      <c r="D99">
        <v>92</v>
      </c>
      <c r="E99">
        <v>68894</v>
      </c>
      <c r="F99">
        <v>67836</v>
      </c>
      <c r="G99">
        <f t="shared" si="4"/>
        <v>1059</v>
      </c>
      <c r="H99" t="s">
        <v>132</v>
      </c>
      <c r="I99">
        <v>68894</v>
      </c>
      <c r="J99" t="str">
        <f t="shared" si="5"/>
        <v>no</v>
      </c>
      <c r="K99" t="str">
        <f t="shared" si="6"/>
        <v>yes</v>
      </c>
      <c r="L99" t="s">
        <v>39</v>
      </c>
      <c r="M99" t="s">
        <v>40</v>
      </c>
      <c r="N99" t="s">
        <v>1022</v>
      </c>
      <c r="O99" t="s">
        <v>42</v>
      </c>
      <c r="P99" t="s">
        <v>1023</v>
      </c>
      <c r="Q99" t="s">
        <v>44</v>
      </c>
      <c r="R99" t="s">
        <v>1024</v>
      </c>
      <c r="S99" t="s">
        <v>696</v>
      </c>
      <c r="T99" t="s">
        <v>1025</v>
      </c>
      <c r="U99" t="s">
        <v>70</v>
      </c>
      <c r="V99" t="s">
        <v>1026</v>
      </c>
      <c r="W99" t="s">
        <v>1027</v>
      </c>
      <c r="X99" t="s">
        <v>1028</v>
      </c>
      <c r="Y99" t="s">
        <v>141</v>
      </c>
      <c r="Z99">
        <v>68894</v>
      </c>
      <c r="AA99" t="s">
        <v>125</v>
      </c>
      <c r="AB99" t="s">
        <v>1029</v>
      </c>
      <c r="AC99" t="s">
        <v>111</v>
      </c>
      <c r="AD99" t="s">
        <v>1030</v>
      </c>
      <c r="AE99" t="s">
        <v>97</v>
      </c>
      <c r="AF99" t="s">
        <v>1031</v>
      </c>
      <c r="AG99" t="s">
        <v>97</v>
      </c>
      <c r="AH99" t="s">
        <v>57</v>
      </c>
      <c r="AI99" t="s">
        <v>58</v>
      </c>
      <c r="AJ99" t="s">
        <v>99</v>
      </c>
      <c r="AK99" t="s">
        <v>97</v>
      </c>
      <c r="AL99" t="s">
        <v>50</v>
      </c>
      <c r="AM99" t="s">
        <v>50</v>
      </c>
      <c r="AN99" t="s">
        <v>100</v>
      </c>
      <c r="AO99" t="s">
        <v>97</v>
      </c>
    </row>
    <row r="100" spans="1:41" x14ac:dyDescent="0.25">
      <c r="A100" s="43" t="s">
        <v>215</v>
      </c>
      <c r="B100" t="s">
        <v>737</v>
      </c>
      <c r="C100">
        <f t="shared" si="3"/>
        <v>93</v>
      </c>
      <c r="D100">
        <v>93</v>
      </c>
      <c r="E100">
        <v>69154</v>
      </c>
      <c r="F100">
        <v>68999</v>
      </c>
      <c r="G100">
        <f t="shared" si="4"/>
        <v>156</v>
      </c>
      <c r="H100" t="s">
        <v>132</v>
      </c>
      <c r="I100">
        <v>69154</v>
      </c>
      <c r="J100" t="str">
        <f t="shared" si="5"/>
        <v>no</v>
      </c>
      <c r="K100" t="str">
        <f t="shared" si="6"/>
        <v>yes</v>
      </c>
      <c r="L100" t="s">
        <v>39</v>
      </c>
      <c r="M100" t="s">
        <v>40</v>
      </c>
      <c r="N100" t="s">
        <v>1022</v>
      </c>
      <c r="O100" t="s">
        <v>42</v>
      </c>
      <c r="P100" t="s">
        <v>1032</v>
      </c>
      <c r="Q100" t="s">
        <v>44</v>
      </c>
      <c r="R100" t="s">
        <v>1033</v>
      </c>
      <c r="S100" t="s">
        <v>696</v>
      </c>
      <c r="T100" t="s">
        <v>1034</v>
      </c>
      <c r="U100" t="s">
        <v>70</v>
      </c>
      <c r="V100" t="s">
        <v>1035</v>
      </c>
      <c r="W100" t="s">
        <v>308</v>
      </c>
      <c r="X100" t="s">
        <v>309</v>
      </c>
      <c r="Y100" t="s">
        <v>50</v>
      </c>
      <c r="Z100">
        <v>69154</v>
      </c>
      <c r="AA100" t="s">
        <v>125</v>
      </c>
      <c r="AB100" t="s">
        <v>1036</v>
      </c>
      <c r="AC100" t="s">
        <v>683</v>
      </c>
      <c r="AD100" t="s">
        <v>1037</v>
      </c>
      <c r="AE100" t="s">
        <v>97</v>
      </c>
      <c r="AF100" t="s">
        <v>1038</v>
      </c>
      <c r="AG100" t="s">
        <v>97</v>
      </c>
      <c r="AH100" t="s">
        <v>301</v>
      </c>
      <c r="AI100" t="s">
        <v>194</v>
      </c>
      <c r="AJ100" t="s">
        <v>99</v>
      </c>
      <c r="AK100" t="s">
        <v>97</v>
      </c>
      <c r="AL100" t="s">
        <v>194</v>
      </c>
      <c r="AM100" t="s">
        <v>934</v>
      </c>
      <c r="AN100" t="s">
        <v>1039</v>
      </c>
      <c r="AO100" t="s">
        <v>194</v>
      </c>
    </row>
    <row r="101" spans="1:41" x14ac:dyDescent="0.25">
      <c r="A101" s="43" t="s">
        <v>539</v>
      </c>
      <c r="B101" t="s">
        <v>737</v>
      </c>
      <c r="C101">
        <f>C100+1</f>
        <v>94</v>
      </c>
      <c r="D101">
        <v>94</v>
      </c>
      <c r="E101">
        <v>69516</v>
      </c>
      <c r="F101">
        <v>69151</v>
      </c>
      <c r="G101">
        <f t="shared" si="4"/>
        <v>366</v>
      </c>
      <c r="H101" t="s">
        <v>132</v>
      </c>
      <c r="I101">
        <v>69516</v>
      </c>
      <c r="J101" t="str">
        <f t="shared" si="5"/>
        <v>no</v>
      </c>
      <c r="K101" t="str">
        <f t="shared" si="6"/>
        <v>yes</v>
      </c>
      <c r="L101" t="s">
        <v>39</v>
      </c>
      <c r="M101" t="s">
        <v>40</v>
      </c>
      <c r="N101" t="s">
        <v>1022</v>
      </c>
      <c r="O101" t="s">
        <v>42</v>
      </c>
      <c r="P101" t="s">
        <v>1040</v>
      </c>
      <c r="Q101" t="s">
        <v>44</v>
      </c>
      <c r="R101" t="s">
        <v>1041</v>
      </c>
      <c r="S101" t="s">
        <v>46</v>
      </c>
      <c r="T101" t="s">
        <v>1042</v>
      </c>
      <c r="U101" t="s">
        <v>70</v>
      </c>
      <c r="V101" t="s">
        <v>1043</v>
      </c>
      <c r="W101" t="s">
        <v>308</v>
      </c>
      <c r="X101" t="s">
        <v>309</v>
      </c>
      <c r="Y101" t="s">
        <v>50</v>
      </c>
      <c r="Z101">
        <v>69516</v>
      </c>
      <c r="AA101" t="s">
        <v>125</v>
      </c>
      <c r="AB101" t="s">
        <v>1044</v>
      </c>
      <c r="AC101" t="s">
        <v>683</v>
      </c>
      <c r="AD101" t="s">
        <v>1045</v>
      </c>
      <c r="AE101" t="s">
        <v>97</v>
      </c>
      <c r="AF101" t="s">
        <v>1046</v>
      </c>
      <c r="AG101" t="s">
        <v>97</v>
      </c>
      <c r="AH101" t="s">
        <v>57</v>
      </c>
      <c r="AI101" t="s">
        <v>58</v>
      </c>
      <c r="AJ101" t="s">
        <v>99</v>
      </c>
      <c r="AK101" t="s">
        <v>97</v>
      </c>
      <c r="AL101" t="s">
        <v>50</v>
      </c>
      <c r="AM101" t="s">
        <v>50</v>
      </c>
      <c r="AN101" t="s">
        <v>100</v>
      </c>
      <c r="AO101" t="s">
        <v>97</v>
      </c>
    </row>
    <row r="102" spans="1:41" x14ac:dyDescent="0.25">
      <c r="A102" s="43" t="s">
        <v>455</v>
      </c>
      <c r="B102" t="s">
        <v>737</v>
      </c>
      <c r="C102">
        <f t="shared" si="3"/>
        <v>95</v>
      </c>
      <c r="D102">
        <v>95</v>
      </c>
      <c r="E102">
        <v>69869</v>
      </c>
      <c r="F102">
        <v>69513</v>
      </c>
      <c r="G102">
        <f t="shared" si="4"/>
        <v>357</v>
      </c>
      <c r="H102" t="s">
        <v>132</v>
      </c>
      <c r="I102">
        <v>69869</v>
      </c>
      <c r="J102" t="str">
        <f t="shared" si="5"/>
        <v>no</v>
      </c>
      <c r="K102" t="str">
        <f t="shared" si="6"/>
        <v>yes</v>
      </c>
      <c r="L102" t="s">
        <v>39</v>
      </c>
      <c r="M102" t="s">
        <v>40</v>
      </c>
      <c r="N102" t="s">
        <v>819</v>
      </c>
      <c r="O102" t="s">
        <v>42</v>
      </c>
      <c r="P102" t="s">
        <v>1047</v>
      </c>
      <c r="Q102" t="s">
        <v>44</v>
      </c>
      <c r="R102" t="s">
        <v>1048</v>
      </c>
      <c r="S102" t="s">
        <v>46</v>
      </c>
      <c r="T102" t="s">
        <v>1049</v>
      </c>
      <c r="U102" t="s">
        <v>70</v>
      </c>
      <c r="V102" t="s">
        <v>1050</v>
      </c>
      <c r="W102" t="s">
        <v>308</v>
      </c>
      <c r="X102" t="s">
        <v>309</v>
      </c>
      <c r="Y102" t="s">
        <v>50</v>
      </c>
      <c r="Z102">
        <v>69869</v>
      </c>
      <c r="AA102" t="s">
        <v>125</v>
      </c>
      <c r="AB102" t="s">
        <v>1051</v>
      </c>
      <c r="AC102" t="s">
        <v>111</v>
      </c>
      <c r="AD102" t="s">
        <v>1052</v>
      </c>
      <c r="AE102" t="s">
        <v>97</v>
      </c>
      <c r="AF102" t="s">
        <v>548</v>
      </c>
      <c r="AG102" t="s">
        <v>97</v>
      </c>
      <c r="AH102" t="s">
        <v>57</v>
      </c>
      <c r="AI102" t="s">
        <v>58</v>
      </c>
      <c r="AJ102" t="s">
        <v>1053</v>
      </c>
      <c r="AK102" t="s">
        <v>97</v>
      </c>
      <c r="AL102" t="s">
        <v>50</v>
      </c>
      <c r="AM102" t="s">
        <v>50</v>
      </c>
      <c r="AN102" t="s">
        <v>100</v>
      </c>
      <c r="AO102" t="s">
        <v>97</v>
      </c>
    </row>
    <row r="103" spans="1:41" x14ac:dyDescent="0.25">
      <c r="A103" s="43" t="s">
        <v>357</v>
      </c>
      <c r="B103" t="s">
        <v>737</v>
      </c>
      <c r="C103">
        <f t="shared" si="3"/>
        <v>96</v>
      </c>
      <c r="D103">
        <v>96</v>
      </c>
      <c r="E103">
        <v>70090</v>
      </c>
      <c r="F103">
        <v>69866</v>
      </c>
      <c r="G103">
        <f t="shared" si="4"/>
        <v>225</v>
      </c>
      <c r="H103" t="s">
        <v>132</v>
      </c>
      <c r="I103">
        <v>70090</v>
      </c>
      <c r="J103" t="str">
        <f t="shared" si="5"/>
        <v>no</v>
      </c>
      <c r="K103" t="str">
        <f t="shared" si="6"/>
        <v>yes</v>
      </c>
      <c r="L103" t="s">
        <v>39</v>
      </c>
      <c r="M103" t="s">
        <v>40</v>
      </c>
      <c r="N103" t="s">
        <v>819</v>
      </c>
      <c r="O103" t="s">
        <v>42</v>
      </c>
      <c r="P103" t="s">
        <v>1054</v>
      </c>
      <c r="Q103" t="s">
        <v>44</v>
      </c>
      <c r="R103" t="s">
        <v>1055</v>
      </c>
      <c r="S103" t="s">
        <v>46</v>
      </c>
      <c r="T103" t="s">
        <v>1056</v>
      </c>
      <c r="U103" t="s">
        <v>70</v>
      </c>
      <c r="V103" t="s">
        <v>1057</v>
      </c>
      <c r="W103" t="s">
        <v>1058</v>
      </c>
      <c r="X103" t="s">
        <v>1059</v>
      </c>
      <c r="Y103" t="s">
        <v>141</v>
      </c>
      <c r="Z103">
        <v>70090</v>
      </c>
      <c r="AA103" t="s">
        <v>125</v>
      </c>
      <c r="AB103" t="s">
        <v>1060</v>
      </c>
      <c r="AC103" t="s">
        <v>683</v>
      </c>
      <c r="AD103" t="s">
        <v>1061</v>
      </c>
      <c r="AE103" t="s">
        <v>97</v>
      </c>
      <c r="AF103" t="s">
        <v>778</v>
      </c>
      <c r="AG103" t="s">
        <v>97</v>
      </c>
      <c r="AH103" t="s">
        <v>57</v>
      </c>
      <c r="AI103" t="s">
        <v>58</v>
      </c>
      <c r="AJ103" t="s">
        <v>99</v>
      </c>
      <c r="AK103" t="s">
        <v>97</v>
      </c>
      <c r="AL103" t="s">
        <v>50</v>
      </c>
      <c r="AM103" t="s">
        <v>50</v>
      </c>
      <c r="AN103" t="s">
        <v>100</v>
      </c>
      <c r="AO103" t="s">
        <v>97</v>
      </c>
    </row>
    <row r="104" spans="1:41" x14ac:dyDescent="0.25">
      <c r="A104" s="43" t="s">
        <v>324</v>
      </c>
      <c r="B104" t="s">
        <v>737</v>
      </c>
      <c r="C104">
        <f t="shared" si="3"/>
        <v>97</v>
      </c>
      <c r="D104">
        <v>97</v>
      </c>
      <c r="E104">
        <v>70971</v>
      </c>
      <c r="F104">
        <v>70213</v>
      </c>
      <c r="G104">
        <f t="shared" si="4"/>
        <v>759</v>
      </c>
      <c r="H104" t="s">
        <v>132</v>
      </c>
      <c r="I104">
        <v>70971</v>
      </c>
      <c r="J104" t="str">
        <f t="shared" si="5"/>
        <v>no</v>
      </c>
      <c r="K104" t="str">
        <f t="shared" si="6"/>
        <v>yes</v>
      </c>
      <c r="L104" t="s">
        <v>39</v>
      </c>
      <c r="M104" t="s">
        <v>40</v>
      </c>
      <c r="N104" t="s">
        <v>819</v>
      </c>
      <c r="O104" t="s">
        <v>42</v>
      </c>
      <c r="P104" t="s">
        <v>1062</v>
      </c>
      <c r="Q104" t="s">
        <v>44</v>
      </c>
      <c r="R104" t="s">
        <v>1063</v>
      </c>
      <c r="S104" t="s">
        <v>46</v>
      </c>
      <c r="T104" t="s">
        <v>1064</v>
      </c>
      <c r="U104" t="s">
        <v>70</v>
      </c>
      <c r="V104" t="s">
        <v>1065</v>
      </c>
      <c r="W104" t="s">
        <v>50</v>
      </c>
      <c r="X104" t="s">
        <v>50</v>
      </c>
      <c r="Y104" t="s">
        <v>50</v>
      </c>
      <c r="Z104">
        <v>70971</v>
      </c>
      <c r="AA104" t="s">
        <v>125</v>
      </c>
      <c r="AB104" t="s">
        <v>1066</v>
      </c>
      <c r="AC104" t="s">
        <v>683</v>
      </c>
      <c r="AD104" t="s">
        <v>1067</v>
      </c>
      <c r="AE104" t="s">
        <v>97</v>
      </c>
      <c r="AF104" t="s">
        <v>778</v>
      </c>
      <c r="AG104" t="s">
        <v>97</v>
      </c>
      <c r="AH104" t="s">
        <v>57</v>
      </c>
      <c r="AI104" t="s">
        <v>58</v>
      </c>
      <c r="AJ104" t="s">
        <v>99</v>
      </c>
      <c r="AK104" t="s">
        <v>97</v>
      </c>
      <c r="AL104" t="s">
        <v>50</v>
      </c>
      <c r="AM104" t="s">
        <v>50</v>
      </c>
      <c r="AN104" t="s">
        <v>100</v>
      </c>
      <c r="AO104" t="s">
        <v>97</v>
      </c>
    </row>
  </sheetData>
  <mergeCells count="13">
    <mergeCell ref="AL1:AM5"/>
    <mergeCell ref="V1:W5"/>
    <mergeCell ref="AB1:AC5"/>
    <mergeCell ref="AD1:AE5"/>
    <mergeCell ref="AF1:AG5"/>
    <mergeCell ref="AH1:AI5"/>
    <mergeCell ref="AJ1:AK5"/>
    <mergeCell ref="E1:I5"/>
    <mergeCell ref="L1:M5"/>
    <mergeCell ref="N1:O5"/>
    <mergeCell ref="P1:Q5"/>
    <mergeCell ref="R1:S5"/>
    <mergeCell ref="T1:U5"/>
  </mergeCells>
  <hyperlinks>
    <hyperlink ref="AL16" r:id="rId1" xr:uid="{3C71BB83-F505-4C15-B769-7624B8654C8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 Salle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McClory</dc:creator>
  <cp:lastModifiedBy>Sean McClory</cp:lastModifiedBy>
  <dcterms:created xsi:type="dcterms:W3CDTF">2024-06-06T18:50:36Z</dcterms:created>
  <dcterms:modified xsi:type="dcterms:W3CDTF">2024-06-06T19:54:55Z</dcterms:modified>
</cp:coreProperties>
</file>